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40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<sst xmlns="http://schemas.openxmlformats.org/spreadsheetml/2006/main" count="53" uniqueCount="46">
  <si>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</si>
  <si>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</si>
  <si>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</si>
  <si>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</si>
  <si>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</si>
  <si>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</si>
  <si>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</si>
  <si>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</si>
  <si>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</si>
  <si>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</si>
  <si>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</si>
  <si>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</si>
  <si>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</si>
  <si>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</si>
  <si>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</si>
  <si>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</si>
  <si>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</si>
  <si>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</si>
  <si>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</si>
  <si>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</si>
  <si>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</si>
  <si>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</si>
  <si>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</si>
  <si>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</si>
  <si>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</si>
  <si>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</si>
  <si>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</si>
  <si>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</si>
  <si>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</si>
  <si>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</si>
  <si>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</si>
  <si>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</si>
  <si>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</si>
  <si>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</si>
  <si>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</si>
  <si>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</si>
  <si>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</si>
  <si>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</si>
  <si>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2021/22</t>
  </si>
  <si>
    <t>2022/23</t>
  </si>
  <si>
    <t>Increase in precept to cover expected increase in expenditure and diminishing reserves level.</t>
  </si>
  <si>
    <t>Payment of overtime and review of contracted hours of employment, along with the nationally agreed pay increase.</t>
  </si>
  <si>
    <t>The Parish Council provided defibrillator and CPR training in 2022/23 accounting for £210 of the variance.</t>
  </si>
  <si>
    <t>Bradmore</t>
  </si>
  <si>
    <t>Nottinghamshire</t>
  </si>
  <si>
    <t>Additional grant of £450 received in 2022/23 for community speedwatch kit, received March 2023, kit not yet purchased. Two VAT refunds processed/paid in one year.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</si>
</sst>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A7">
      <selection activeCell="N22" sqref="N22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7.25">
      <c r="A1" s="49" t="s">
        <v>16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9"/>
    </row>
    <row r="2" spans="1:13" ht="15">
      <c r="A2" s="29" t="s">
        <v>17</v>
      </c>
      <c r="B2" s="24"/>
      <c r="C2" s="37" t="s">
        <v>43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/>
      <c r="D3" s="3" t="s">
        <v>44</v>
      </c>
      <c r="L3" s="9"/>
    </row>
    <row r="4" ht="13.5">
      <c r="A4" s="1" t="s">
        <v>36</v>
      </c>
    </row>
    <row r="5" spans="1:13" ht="99" customHeight="1">
      <c r="A5" s="47" t="s">
        <v>37</v>
      </c>
      <c r="B5" s="48"/>
      <c r="C5" s="48"/>
      <c r="D5" s="48"/>
      <c r="E5" s="48"/>
      <c r="F5" s="48"/>
      <c r="G5" s="48"/>
      <c r="H5" s="48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">
      <c r="D8" s="38" t="s">
        <v>38</v>
      </c>
      <c r="E8" s="27"/>
      <c r="F8" s="38" t="s">
        <v>39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3.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3" t="s">
        <v>2</v>
      </c>
      <c r="B11" s="43"/>
      <c r="C11" s="43"/>
      <c r="D11" s="8">
        <v>4130</v>
      </c>
      <c r="F11" s="8">
        <v>3982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44" t="s">
        <v>20</v>
      </c>
      <c r="B13" s="45"/>
      <c r="C13" s="46"/>
      <c r="D13" s="8">
        <v>3400</v>
      </c>
      <c r="F13" s="8">
        <v>4000</v>
      </c>
      <c r="G13" s="5">
        <f>F13-D13</f>
        <v>600</v>
      </c>
      <c r="H13" s="6">
        <f>IF((D13&gt;F13),(D13-F13)/D13,IF(D13&lt;F13,-(D13-F13)/D13,IF(D13=F13,0)))</f>
        <v>0.17647058823529413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1</v>
      </c>
      <c r="L13" s="4" t="str">
        <f>IF((H13&lt;15%)*AND(G13&lt;100000)*OR(G13&gt;-100000),"NO","YES")</f>
        <v>YES</v>
      </c>
      <c r="M13" s="10" t="str">
        <f>IF((L13="YES")*AND(I13+J13&lt;1),"Explanation not required, difference less than £200"," ")</f>
        <v> </v>
      </c>
      <c r="N13" s="13" t="s">
        <v>40</v>
      </c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31.5" customHeight="1" thickBot="1">
      <c r="A15" s="42" t="s">
        <v>3</v>
      </c>
      <c r="B15" s="42"/>
      <c r="C15" s="42"/>
      <c r="D15" s="8">
        <v>247</v>
      </c>
      <c r="F15" s="8">
        <v>854</v>
      </c>
      <c r="G15" s="5">
        <f>F15-D15</f>
        <v>607</v>
      </c>
      <c r="H15" s="6">
        <f>IF((D15&gt;F15),(D15-F15)/D15,IF(D15&lt;F15,-(D15-F15)/D15,IF(D15=F15,0)))</f>
        <v>2.45748987854251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tr">
        <f>IF((L15="YES")*AND(I15+J15&lt;1),"Explanation not required, difference less than £200"," ")</f>
        <v> </v>
      </c>
      <c r="N15" s="13" t="s">
        <v>45</v>
      </c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34.5" customHeight="1" thickBot="1">
      <c r="A17" s="42" t="s">
        <v>4</v>
      </c>
      <c r="B17" s="42"/>
      <c r="C17" s="42"/>
      <c r="D17" s="8">
        <v>2418</v>
      </c>
      <c r="F17" s="8">
        <v>3167</v>
      </c>
      <c r="G17" s="5">
        <f>F17-D17</f>
        <v>749</v>
      </c>
      <c r="H17" s="6">
        <f>IF((D17&gt;F17),(D17-F17)/D17,IF(D17&lt;F17,-(D17-F17)/D17,IF(D17=F17,0)))</f>
        <v>0.3097601323407775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1</v>
      </c>
      <c r="L17" s="4" t="str">
        <f>IF((H17&lt;15%)*AND(G17&lt;100000)*OR(G17&gt;-100000),"NO","YES")</f>
        <v>YES</v>
      </c>
      <c r="M17" s="10" t="str">
        <f>IF((L17="YES")*AND(I17+J17&lt;1),"Explanation not required, difference less than £200"," ")</f>
        <v> </v>
      </c>
      <c r="N17" s="13" t="s">
        <v>41</v>
      </c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33.75" customHeight="1" thickBot="1">
      <c r="A21" s="42" t="s">
        <v>21</v>
      </c>
      <c r="B21" s="42"/>
      <c r="C21" s="42"/>
      <c r="D21" s="8">
        <v>1377</v>
      </c>
      <c r="F21" s="8">
        <v>1602</v>
      </c>
      <c r="G21" s="5">
        <f>F21-D21</f>
        <v>225</v>
      </c>
      <c r="H21" s="6">
        <f>IF((D21&gt;F21),(D21-F21)/D21,IF(D21&lt;F21,-(D21-F21)/D21,IF(D21=F21,0)))</f>
        <v>0.16339869281045752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tr">
        <f>IF((L21="YES")*AND(I21+J21&lt;1),"Explanation not required, difference less than £200"," ")</f>
        <v> </v>
      </c>
      <c r="N21" s="13" t="s">
        <v>42</v>
      </c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3982</v>
      </c>
      <c r="F23" s="2">
        <f>F11+F13+F15-F17-F19-F21</f>
        <v>4067</v>
      </c>
      <c r="G23" s="5"/>
      <c r="H23" s="6"/>
      <c r="K23" s="4"/>
      <c r="L23" s="4"/>
      <c r="M23" s="14" t="s">
        <v>12</v>
      </c>
      <c r="N23" s="23"/>
    </row>
    <row r="24" spans="1:14" s="17" customFormat="1" ht="13.5">
      <c r="A24" s="16"/>
      <c r="D24" s="18"/>
      <c r="E24" s="3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3982</v>
      </c>
      <c r="F26" s="8">
        <v>3935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4427</v>
      </c>
      <c r="F28" s="8">
        <v>4427</v>
      </c>
      <c r="G28" s="5">
        <f>F28-D28</f>
        <v>0</v>
      </c>
      <c r="H28" s="6">
        <f>IF((D28&gt;F28),(D28-F28)/D28,IF(D28&lt;F28,-(D28-F28)/D28,IF(D28=F28,0)))</f>
        <v>0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19</v>
      </c>
    </row>
  </sheetData>
  <sheetProtection/>
  <mergeCells count="11">
    <mergeCell ref="A1:K1"/>
    <mergeCell ref="A26:C26"/>
    <mergeCell ref="A28:C28"/>
    <mergeCell ref="A30:C30"/>
    <mergeCell ref="A11:C11"/>
    <mergeCell ref="A13:C13"/>
    <mergeCell ref="A15:C15"/>
    <mergeCell ref="A17:C17"/>
    <mergeCell ref="A5:H5"/>
    <mergeCell ref="A19:C19"/>
    <mergeCell ref="A21:C21"/>
  </mergeCells>
  <printOptions/>
  <pageMargins left="0.25" right="0.25" top="0.75" bottom="0.75" header="0.3" footer="0.3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35</v>
      </c>
    </row>
    <row r="3" ht="14.25">
      <c r="A3" t="s">
        <v>23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24</v>
      </c>
    </row>
    <row r="7" spans="2:4" ht="14.25">
      <c r="B7" s="34" t="s">
        <v>27</v>
      </c>
      <c r="D7" s="34"/>
    </row>
    <row r="8" spans="2:4" ht="15" customHeight="1">
      <c r="B8" s="34" t="s">
        <v>28</v>
      </c>
      <c r="D8" s="34"/>
    </row>
    <row r="9" spans="2:4" ht="14.25">
      <c r="B9" s="34" t="s">
        <v>29</v>
      </c>
      <c r="D9" s="34"/>
    </row>
    <row r="10" spans="2:4" ht="14.25">
      <c r="B10" s="34" t="s">
        <v>30</v>
      </c>
      <c r="D10" s="34"/>
    </row>
    <row r="11" spans="2:4" ht="14.25">
      <c r="B11" s="34" t="s">
        <v>31</v>
      </c>
      <c r="D11" s="34"/>
    </row>
    <row r="12" spans="2:4" ht="14.25">
      <c r="B12" s="34" t="s">
        <v>32</v>
      </c>
      <c r="D12" s="34"/>
    </row>
    <row r="13" spans="2:4" ht="14.25">
      <c r="B13" s="34" t="s">
        <v>33</v>
      </c>
      <c r="D13" s="34"/>
    </row>
    <row r="14" ht="14.25">
      <c r="E14" s="33">
        <f>SUM(D7:D13)</f>
        <v>0</v>
      </c>
    </row>
    <row r="16" spans="1:4" ht="14.25">
      <c r="A16" s="31" t="s">
        <v>25</v>
      </c>
      <c r="D16" s="34"/>
    </row>
    <row r="17" ht="14.25">
      <c r="E17" s="33">
        <f>D16</f>
        <v>0</v>
      </c>
    </row>
    <row r="18" spans="1:6" ht="15" thickBot="1">
      <c r="A18" s="31" t="s">
        <v>26</v>
      </c>
      <c r="F18" s="35">
        <f>E14+E17</f>
        <v>0</v>
      </c>
    </row>
    <row r="19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Rebecca Hague</cp:lastModifiedBy>
  <cp:lastPrinted>2023-03-26T11:49:03Z</cp:lastPrinted>
  <dcterms:created xsi:type="dcterms:W3CDTF">2012-07-11T10:01:28Z</dcterms:created>
  <dcterms:modified xsi:type="dcterms:W3CDTF">2023-04-01T08:55:33Z</dcterms:modified>
  <cp:category/>
  <cp:version/>
  <cp:contentType/>
  <cp:contentStatus/>
</cp:coreProperties>
</file>