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1e3554271936847/Documents/STAMFORDHAM/FINANCE 23 24/Year End Reports/"/>
    </mc:Choice>
  </mc:AlternateContent>
  <xr:revisionPtr revIDLastSave="29" documentId="8_{52B45BED-7757-4F33-8BEB-0A34D966A18E}" xr6:coauthVersionLast="47" xr6:coauthVersionMax="47" xr10:uidLastSave="{90C256D8-A3FB-4659-8B58-E3730D92AD2A}"/>
  <bookViews>
    <workbookView minimized="1" xWindow="2895" yWindow="2895" windowWidth="14400" windowHeight="8145" firstSheet="2" activeTab="4" xr2:uid="{00000000-000D-0000-FFFF-FFFF00000000}"/>
  </bookViews>
  <sheets>
    <sheet name="Budget report" sheetId="1" r:id="rId1"/>
    <sheet name="VARIANCE 2024" sheetId="4" r:id="rId2"/>
    <sheet name="Lloyds Current Account " sheetId="2" r:id="rId3"/>
    <sheet name="N&amp;SI Savings Account" sheetId="3" r:id="rId4"/>
    <sheet name="Deatiled Account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5" l="1"/>
  <c r="A15" i="5"/>
  <c r="A44" i="5" s="1"/>
  <c r="B39" i="1"/>
  <c r="H5" i="1"/>
  <c r="C34" i="1"/>
  <c r="G34" i="1"/>
  <c r="B34" i="1"/>
  <c r="C25" i="1"/>
  <c r="B38" i="1" s="1"/>
  <c r="B41" i="1" s="1"/>
  <c r="G25" i="1"/>
  <c r="B25" i="1"/>
  <c r="D33" i="1"/>
  <c r="D32" i="1"/>
  <c r="D31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25" i="1" l="1"/>
  <c r="D34" i="1"/>
</calcChain>
</file>

<file path=xl/sharedStrings.xml><?xml version="1.0" encoding="utf-8"?>
<sst xmlns="http://schemas.openxmlformats.org/spreadsheetml/2006/main" count="245" uniqueCount="139">
  <si>
    <t>Stamfordham Parish Council</t>
  </si>
  <si>
    <t>Budget report from 1-Apr-2023 to 31-Mar-2024 (figures include VAT)</t>
  </si>
  <si>
    <t>Payments</t>
  </si>
  <si>
    <t>Budget</t>
  </si>
  <si>
    <t>Actual</t>
  </si>
  <si>
    <t>Variance</t>
  </si>
  <si>
    <t>Salary</t>
  </si>
  <si>
    <t>Litter Bins</t>
  </si>
  <si>
    <t>Grants/Donations</t>
  </si>
  <si>
    <t>Sundries</t>
  </si>
  <si>
    <t>Tree Work/Landscaping</t>
  </si>
  <si>
    <t>Room hire</t>
  </si>
  <si>
    <t>Web-site</t>
  </si>
  <si>
    <t>Play Area Repairs</t>
  </si>
  <si>
    <t>Play Area Inspection</t>
  </si>
  <si>
    <t>Play Area Grasscutting</t>
  </si>
  <si>
    <t>Play Area Rent</t>
  </si>
  <si>
    <t>Benches</t>
  </si>
  <si>
    <t>NALC Membership</t>
  </si>
  <si>
    <t>Insurance</t>
  </si>
  <si>
    <t>Expenses</t>
  </si>
  <si>
    <t>Section 137</t>
  </si>
  <si>
    <t>Total Payments</t>
  </si>
  <si>
    <t>Receipts</t>
  </si>
  <si>
    <t>VAT Refund</t>
  </si>
  <si>
    <t>Bank Interest</t>
  </si>
  <si>
    <t>Precept</t>
  </si>
  <si>
    <t>Total Receipts</t>
  </si>
  <si>
    <t>2023-2024</t>
  </si>
  <si>
    <t>2024-2025</t>
  </si>
  <si>
    <t>N&amp;SI</t>
  </si>
  <si>
    <t>Current</t>
  </si>
  <si>
    <t>O/B</t>
  </si>
  <si>
    <t>N&amp;SI Interests</t>
  </si>
  <si>
    <t>Bank account: Current Account</t>
  </si>
  <si>
    <t>Date range: 01/04/2023 to 31/03/2024</t>
  </si>
  <si>
    <t>Date</t>
  </si>
  <si>
    <t>Reference</t>
  </si>
  <si>
    <t>Supplier / Customer</t>
  </si>
  <si>
    <t>Description</t>
  </si>
  <si>
    <t>Receipt</t>
  </si>
  <si>
    <t>Payment</t>
  </si>
  <si>
    <t>Balance</t>
  </si>
  <si>
    <t>Opening balance b/fwd</t>
  </si>
  <si>
    <t>06/04/2023</t>
  </si>
  <si>
    <t>BACS</t>
  </si>
  <si>
    <t>Northumberland County Council</t>
  </si>
  <si>
    <t>HMRC</t>
  </si>
  <si>
    <t>20/04/2023</t>
  </si>
  <si>
    <t>Stamfordham Village Hall</t>
  </si>
  <si>
    <t>Meeting room</t>
  </si>
  <si>
    <t>18/05/2023</t>
  </si>
  <si>
    <t>AJS Landscaping Team</t>
  </si>
  <si>
    <t>Play area Grasscutting</t>
  </si>
  <si>
    <t>J Griffiths</t>
  </si>
  <si>
    <t>King Charles Coronation</t>
  </si>
  <si>
    <t>Leafield Environmental Limited</t>
  </si>
  <si>
    <t>Zurich</t>
  </si>
  <si>
    <t>NALC</t>
  </si>
  <si>
    <t>01/07/2023</t>
  </si>
  <si>
    <t>Graham Hurford</t>
  </si>
  <si>
    <t>13/07/2023</t>
  </si>
  <si>
    <t>St Maty's Church</t>
  </si>
  <si>
    <t>Photocopying</t>
  </si>
  <si>
    <t>Playsafety</t>
  </si>
  <si>
    <t>Mijan Ltd</t>
  </si>
  <si>
    <t>Accounts package</t>
  </si>
  <si>
    <t>21/07/2023</t>
  </si>
  <si>
    <t>Play Area Rentq</t>
  </si>
  <si>
    <t>08/09/2023</t>
  </si>
  <si>
    <t>DD</t>
  </si>
  <si>
    <t>21/09/2023</t>
  </si>
  <si>
    <t>Robin Watson Sign</t>
  </si>
  <si>
    <t>BL Poppy Appeal</t>
  </si>
  <si>
    <t>Spanglefish</t>
  </si>
  <si>
    <t>C Miller</t>
  </si>
  <si>
    <t>22/09/2023</t>
  </si>
  <si>
    <t>Play area grasscutting</t>
  </si>
  <si>
    <t>25/10/2023</t>
  </si>
  <si>
    <t>16/11/2023</t>
  </si>
  <si>
    <t>18/01/2024</t>
  </si>
  <si>
    <t>Great North Air Ambulance</t>
  </si>
  <si>
    <t>Grant</t>
  </si>
  <si>
    <t>Stam Playing Field and Village Hall</t>
  </si>
  <si>
    <t>Additional grasscutting</t>
  </si>
  <si>
    <t>21/03/2024</t>
  </si>
  <si>
    <t>Bank account: NSI</t>
  </si>
  <si>
    <t>01/01/2024</t>
  </si>
  <si>
    <t>NSI</t>
  </si>
  <si>
    <t>VARIANCES Y/E 31.3.24</t>
  </si>
  <si>
    <t>RECEIPTS</t>
  </si>
  <si>
    <t>2022/2023</t>
  </si>
  <si>
    <t>2023/2024</t>
  </si>
  <si>
    <t>PRECEPT</t>
  </si>
  <si>
    <t>BANK INTEREST</t>
  </si>
  <si>
    <t>increase in  interest rate 2024</t>
  </si>
  <si>
    <t>BANK REFUND</t>
  </si>
  <si>
    <t>refund further to complaint to Santander</t>
  </si>
  <si>
    <t>VAT REFUND</t>
  </si>
  <si>
    <t>PAYMENTS</t>
  </si>
  <si>
    <t>CLERKS SALARY</t>
  </si>
  <si>
    <t>CLERKS EXPENSES</t>
  </si>
  <si>
    <t>LITTER BINS</t>
  </si>
  <si>
    <t>Replacement of 10 litter bins 2024</t>
  </si>
  <si>
    <t>INSURANCE</t>
  </si>
  <si>
    <t>Smaller council policy 2024</t>
  </si>
  <si>
    <t>NALC MEMBERSHIP</t>
  </si>
  <si>
    <t>PLAY AREA RENT</t>
  </si>
  <si>
    <t>PLAY AREA GRASSCUTTING</t>
  </si>
  <si>
    <t>PLAY AREA INSPECTION</t>
  </si>
  <si>
    <t>WEB SITE</t>
  </si>
  <si>
    <t>HIRE OF ROOM</t>
  </si>
  <si>
    <t>Increase in room hire 2024</t>
  </si>
  <si>
    <t>SUNDRY</t>
  </si>
  <si>
    <t>Fence repair 2023</t>
  </si>
  <si>
    <t>GRANTS/SECTION 137</t>
  </si>
  <si>
    <t>Great North Air Ambulance and Poppy Appeal</t>
  </si>
  <si>
    <t>TOTAL EXPENDITURE</t>
  </si>
  <si>
    <t>C/B Lloyds</t>
  </si>
  <si>
    <t>C/B N&amp;SI</t>
  </si>
  <si>
    <t>Total C/B 31.3.24</t>
  </si>
  <si>
    <t>Detailed accounts for 2023-2024</t>
  </si>
  <si>
    <t>Last year</t>
  </si>
  <si>
    <t>This year TOTAL</t>
  </si>
  <si>
    <t>VAT repayments</t>
  </si>
  <si>
    <t>Bank Refund</t>
  </si>
  <si>
    <t>TOTAL Receipts</t>
  </si>
  <si>
    <t>TOTAL Precept</t>
  </si>
  <si>
    <t>Reclaimable VAT</t>
  </si>
  <si>
    <t>Bus Subsidy</t>
  </si>
  <si>
    <t>TOTAL Payments</t>
  </si>
  <si>
    <t>Movement in balances</t>
  </si>
  <si>
    <t>Excess of receipts over payments</t>
  </si>
  <si>
    <t>Opening balance</t>
  </si>
  <si>
    <t>Closing balance</t>
  </si>
  <si>
    <t>Bank accounts</t>
  </si>
  <si>
    <t>Current Account</t>
  </si>
  <si>
    <t>N&amp;amp;amp;SI Savings Account</t>
  </si>
  <si>
    <t>TOTAL bank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</si>
</sst>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-"/>
  </numFmts>
  <fonts count="10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8"/>
      <color rgb="FF000000"/>
      <name val="Verdana"/>
      <family val="2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4" fontId="3" fillId="0" borderId="1" xfId="0" applyNumberFormat="1" applyFont="1" applyBorder="1" applyAlignment="1">
      <alignment horizontal="left"/>
    </xf>
    <xf numFmtId="3" fontId="0" fillId="0" borderId="0" xfId="0" applyNumberFormat="1" applyAlignment="1">
      <alignment horizontal="left"/>
    </xf>
    <xf numFmtId="4" fontId="6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1" fillId="0" borderId="0" xfId="0" applyFont="1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workbookViewId="0">
      <selection activeCell="H3" sqref="H3"/>
    </sheetView>
  </sheetViews>
  <sheetFormatPr defaultRowHeight="15" x14ac:dyDescent="0.25"/>
  <cols>
    <col min="1" max="1" width="24" style="2" customWidth="1"/>
    <col min="2" max="4" width="9.140625" style="2"/>
    <col min="5" max="5" width="7.140625" style="2" customWidth="1"/>
    <col min="6" max="6" width="0.140625" style="2" customWidth="1"/>
    <col min="7" max="7" width="11.28515625" style="2" customWidth="1"/>
    <col min="8" max="8" width="14.7109375" style="2" customWidth="1"/>
    <col min="9" max="16384" width="9.140625" style="2"/>
  </cols>
  <sheetData>
    <row r="1" spans="1:10" ht="18.75" x14ac:dyDescent="0.3">
      <c r="A1" s="1" t="s">
        <v>0</v>
      </c>
    </row>
    <row r="2" spans="1:10" x14ac:dyDescent="0.25">
      <c r="A2" s="2" t="s">
        <v>1</v>
      </c>
    </row>
    <row r="3" spans="1:10" x14ac:dyDescent="0.25">
      <c r="A3" s="7"/>
      <c r="E3" s="7" t="s">
        <v>32</v>
      </c>
      <c r="F3" s="7"/>
      <c r="G3" s="7" t="s">
        <v>30</v>
      </c>
      <c r="H3" s="14">
        <v>3148.27</v>
      </c>
    </row>
    <row r="4" spans="1:10" ht="18.75" x14ac:dyDescent="0.3">
      <c r="A4" s="8" t="s">
        <v>2</v>
      </c>
      <c r="G4" s="7" t="s">
        <v>31</v>
      </c>
      <c r="H4" s="2">
        <v>8181.18</v>
      </c>
    </row>
    <row r="5" spans="1:10" ht="18.75" x14ac:dyDescent="0.3">
      <c r="A5" s="8"/>
      <c r="G5" s="7"/>
      <c r="H5" s="9">
        <f>SUM(H3:H4)</f>
        <v>11329.45</v>
      </c>
    </row>
    <row r="6" spans="1:10" ht="18.75" x14ac:dyDescent="0.3">
      <c r="A6" s="8"/>
      <c r="G6" s="7"/>
    </row>
    <row r="7" spans="1:10" x14ac:dyDescent="0.25">
      <c r="C7" s="3" t="s">
        <v>28</v>
      </c>
      <c r="H7" s="4" t="s">
        <v>29</v>
      </c>
    </row>
    <row r="8" spans="1:10" x14ac:dyDescent="0.25">
      <c r="A8" s="4" t="s">
        <v>99</v>
      </c>
      <c r="B8" s="3" t="s">
        <v>3</v>
      </c>
      <c r="C8" s="3" t="s">
        <v>4</v>
      </c>
      <c r="D8" s="3" t="s">
        <v>5</v>
      </c>
      <c r="E8" s="4"/>
      <c r="F8" s="4"/>
      <c r="G8" s="4" t="s">
        <v>3</v>
      </c>
    </row>
    <row r="9" spans="1:10" x14ac:dyDescent="0.25">
      <c r="A9" s="2" t="s">
        <v>6</v>
      </c>
      <c r="B9" s="5">
        <v>1350</v>
      </c>
      <c r="C9" s="5">
        <v>1389</v>
      </c>
      <c r="D9" s="5">
        <f t="shared" ref="D9:D24" si="0">B9-C9</f>
        <v>-39</v>
      </c>
      <c r="E9" s="5"/>
      <c r="F9" s="5"/>
      <c r="G9" s="5">
        <v>1400</v>
      </c>
      <c r="H9" s="5"/>
      <c r="I9" s="5"/>
      <c r="J9" s="5"/>
    </row>
    <row r="10" spans="1:10" x14ac:dyDescent="0.25">
      <c r="A10" s="2" t="s">
        <v>7</v>
      </c>
      <c r="B10" s="5">
        <v>800</v>
      </c>
      <c r="C10" s="5">
        <v>3323</v>
      </c>
      <c r="D10" s="5">
        <f t="shared" si="0"/>
        <v>-2523</v>
      </c>
      <c r="E10" s="5"/>
      <c r="F10" s="5"/>
      <c r="G10" s="5">
        <v>100</v>
      </c>
      <c r="H10" s="5"/>
      <c r="I10" s="5"/>
      <c r="J10" s="5"/>
    </row>
    <row r="11" spans="1:10" x14ac:dyDescent="0.25">
      <c r="A11" s="2" t="s">
        <v>8</v>
      </c>
      <c r="B11" s="5">
        <v>500</v>
      </c>
      <c r="C11" s="5">
        <v>200</v>
      </c>
      <c r="D11" s="5">
        <f t="shared" si="0"/>
        <v>300</v>
      </c>
      <c r="E11" s="5"/>
      <c r="F11" s="5"/>
      <c r="G11" s="5">
        <v>500</v>
      </c>
      <c r="H11" s="5"/>
      <c r="I11" s="5"/>
      <c r="J11" s="5"/>
    </row>
    <row r="12" spans="1:10" x14ac:dyDescent="0.25">
      <c r="A12" s="2" t="s">
        <v>9</v>
      </c>
      <c r="B12" s="5">
        <v>200</v>
      </c>
      <c r="C12" s="5">
        <v>113.5</v>
      </c>
      <c r="D12" s="5">
        <f t="shared" si="0"/>
        <v>86.5</v>
      </c>
      <c r="E12" s="5"/>
      <c r="F12" s="5"/>
      <c r="G12" s="5">
        <v>200</v>
      </c>
      <c r="H12" s="5"/>
      <c r="I12" s="5"/>
      <c r="J12" s="5"/>
    </row>
    <row r="13" spans="1:10" x14ac:dyDescent="0.25">
      <c r="A13" s="2" t="s">
        <v>10</v>
      </c>
      <c r="B13" s="5">
        <v>200</v>
      </c>
      <c r="C13" s="5">
        <v>0</v>
      </c>
      <c r="D13" s="5">
        <f t="shared" si="0"/>
        <v>200</v>
      </c>
      <c r="E13" s="5"/>
      <c r="F13" s="5"/>
      <c r="G13" s="5">
        <v>200</v>
      </c>
      <c r="H13" s="5"/>
      <c r="I13" s="5"/>
      <c r="J13" s="5"/>
    </row>
    <row r="14" spans="1:10" x14ac:dyDescent="0.25">
      <c r="A14" s="2" t="s">
        <v>11</v>
      </c>
      <c r="B14" s="5">
        <v>180</v>
      </c>
      <c r="C14" s="5">
        <v>180</v>
      </c>
      <c r="D14" s="5">
        <f t="shared" si="0"/>
        <v>0</v>
      </c>
      <c r="E14" s="5"/>
      <c r="F14" s="5"/>
      <c r="G14" s="5">
        <v>180</v>
      </c>
      <c r="H14" s="5"/>
      <c r="I14" s="5"/>
      <c r="J14" s="5"/>
    </row>
    <row r="15" spans="1:10" x14ac:dyDescent="0.25">
      <c r="A15" s="2" t="s">
        <v>12</v>
      </c>
      <c r="B15" s="5">
        <v>103</v>
      </c>
      <c r="C15" s="5">
        <v>103</v>
      </c>
      <c r="D15" s="5">
        <f t="shared" si="0"/>
        <v>0</v>
      </c>
      <c r="E15" s="5"/>
      <c r="F15" s="5"/>
      <c r="G15" s="5">
        <v>103</v>
      </c>
      <c r="H15" s="5"/>
      <c r="I15" s="5"/>
      <c r="J15" s="5"/>
    </row>
    <row r="16" spans="1:10" x14ac:dyDescent="0.25">
      <c r="A16" s="2" t="s">
        <v>13</v>
      </c>
      <c r="B16" s="5">
        <v>300</v>
      </c>
      <c r="C16" s="5">
        <v>0</v>
      </c>
      <c r="D16" s="5">
        <f t="shared" si="0"/>
        <v>300</v>
      </c>
      <c r="E16" s="5"/>
      <c r="F16" s="5"/>
      <c r="G16" s="5">
        <v>300</v>
      </c>
      <c r="H16" s="5"/>
      <c r="I16" s="5"/>
      <c r="J16" s="5"/>
    </row>
    <row r="17" spans="1:10" x14ac:dyDescent="0.25">
      <c r="A17" s="2" t="s">
        <v>14</v>
      </c>
      <c r="B17" s="5">
        <v>120</v>
      </c>
      <c r="C17" s="5">
        <v>115.2</v>
      </c>
      <c r="D17" s="5">
        <f t="shared" si="0"/>
        <v>4.7999999999999972</v>
      </c>
      <c r="E17" s="5"/>
      <c r="F17" s="5"/>
      <c r="G17" s="5">
        <v>120</v>
      </c>
      <c r="H17" s="5"/>
      <c r="I17" s="5"/>
      <c r="J17" s="5"/>
    </row>
    <row r="18" spans="1:10" x14ac:dyDescent="0.25">
      <c r="A18" s="2" t="s">
        <v>15</v>
      </c>
      <c r="B18" s="5">
        <v>400</v>
      </c>
      <c r="C18" s="5">
        <v>300</v>
      </c>
      <c r="D18" s="5">
        <f t="shared" si="0"/>
        <v>100</v>
      </c>
      <c r="E18" s="5"/>
      <c r="F18" s="5"/>
      <c r="G18" s="5">
        <v>400</v>
      </c>
      <c r="H18" s="5"/>
      <c r="I18" s="5"/>
      <c r="J18" s="5"/>
    </row>
    <row r="19" spans="1:10" x14ac:dyDescent="0.25">
      <c r="A19" s="2" t="s">
        <v>16</v>
      </c>
      <c r="B19" s="5">
        <v>120</v>
      </c>
      <c r="C19" s="5">
        <v>120</v>
      </c>
      <c r="D19" s="5">
        <f t="shared" si="0"/>
        <v>0</v>
      </c>
      <c r="E19" s="5"/>
      <c r="F19" s="5"/>
      <c r="G19" s="5">
        <v>120</v>
      </c>
      <c r="H19" s="5"/>
      <c r="I19" s="5"/>
      <c r="J19" s="5"/>
    </row>
    <row r="20" spans="1:10" x14ac:dyDescent="0.25">
      <c r="A20" s="2" t="s">
        <v>17</v>
      </c>
      <c r="B20" s="5">
        <v>400</v>
      </c>
      <c r="C20" s="5">
        <v>0</v>
      </c>
      <c r="D20" s="5">
        <f t="shared" si="0"/>
        <v>400</v>
      </c>
      <c r="E20" s="5"/>
      <c r="F20" s="5"/>
      <c r="G20" s="5">
        <v>400</v>
      </c>
      <c r="H20" s="5"/>
      <c r="I20" s="5"/>
      <c r="J20" s="5"/>
    </row>
    <row r="21" spans="1:10" x14ac:dyDescent="0.25">
      <c r="A21" s="2" t="s">
        <v>18</v>
      </c>
      <c r="B21" s="5">
        <v>215</v>
      </c>
      <c r="C21" s="5">
        <v>207.16</v>
      </c>
      <c r="D21" s="5">
        <f t="shared" si="0"/>
        <v>7.8400000000000034</v>
      </c>
      <c r="E21" s="5"/>
      <c r="F21" s="5"/>
      <c r="G21" s="5">
        <v>215</v>
      </c>
      <c r="H21" s="5"/>
      <c r="I21" s="5"/>
      <c r="J21" s="5"/>
    </row>
    <row r="22" spans="1:10" x14ac:dyDescent="0.25">
      <c r="A22" s="2" t="s">
        <v>19</v>
      </c>
      <c r="B22" s="5">
        <v>900</v>
      </c>
      <c r="C22" s="5">
        <v>477</v>
      </c>
      <c r="D22" s="5">
        <f t="shared" si="0"/>
        <v>423</v>
      </c>
      <c r="E22" s="5"/>
      <c r="F22" s="5"/>
      <c r="G22" s="5">
        <v>500</v>
      </c>
      <c r="H22" s="5"/>
      <c r="I22" s="5"/>
      <c r="J22" s="5"/>
    </row>
    <row r="23" spans="1:10" x14ac:dyDescent="0.25">
      <c r="A23" s="2" t="s">
        <v>20</v>
      </c>
      <c r="B23" s="5">
        <v>200</v>
      </c>
      <c r="C23" s="5">
        <v>216.6</v>
      </c>
      <c r="D23" s="5">
        <f t="shared" si="0"/>
        <v>-16.599999999999994</v>
      </c>
      <c r="E23" s="5"/>
      <c r="F23" s="5"/>
      <c r="G23" s="5">
        <v>200</v>
      </c>
      <c r="H23" s="5"/>
      <c r="I23" s="5"/>
      <c r="J23" s="5"/>
    </row>
    <row r="24" spans="1:10" x14ac:dyDescent="0.25">
      <c r="A24" s="2" t="s">
        <v>21</v>
      </c>
      <c r="B24" s="5">
        <v>0</v>
      </c>
      <c r="C24" s="5">
        <v>50</v>
      </c>
      <c r="D24" s="5">
        <f t="shared" si="0"/>
        <v>-50</v>
      </c>
      <c r="E24" s="5"/>
      <c r="F24" s="5"/>
      <c r="G24" s="5">
        <v>50</v>
      </c>
      <c r="H24" s="5"/>
      <c r="I24" s="5"/>
      <c r="J24" s="5"/>
    </row>
    <row r="25" spans="1:10" s="4" customFormat="1" x14ac:dyDescent="0.25">
      <c r="A25" s="4" t="s">
        <v>22</v>
      </c>
      <c r="B25" s="11">
        <f>SUM(B9:B24)</f>
        <v>5988</v>
      </c>
      <c r="C25" s="11">
        <f t="shared" ref="C25:G25" si="1">SUM(C9:C24)</f>
        <v>6794.46</v>
      </c>
      <c r="D25" s="11">
        <f t="shared" si="1"/>
        <v>-806.46000000000015</v>
      </c>
      <c r="E25" s="11"/>
      <c r="F25" s="11"/>
      <c r="G25" s="11">
        <f t="shared" si="1"/>
        <v>4988</v>
      </c>
      <c r="H25" s="6"/>
      <c r="I25" s="6"/>
      <c r="J25" s="6"/>
    </row>
    <row r="26" spans="1:10" x14ac:dyDescent="0.25">
      <c r="B26" s="5"/>
    </row>
    <row r="27" spans="1:10" ht="18.75" x14ac:dyDescent="0.3">
      <c r="A27" s="1" t="s">
        <v>23</v>
      </c>
    </row>
    <row r="28" spans="1:10" x14ac:dyDescent="0.25">
      <c r="C28" s="4" t="s">
        <v>28</v>
      </c>
      <c r="G28" s="4" t="s">
        <v>29</v>
      </c>
      <c r="H28" s="4"/>
    </row>
    <row r="29" spans="1:10" x14ac:dyDescent="0.25">
      <c r="B29" s="3" t="s">
        <v>3</v>
      </c>
      <c r="C29" s="3" t="s">
        <v>4</v>
      </c>
      <c r="D29" s="3" t="s">
        <v>5</v>
      </c>
      <c r="E29" s="4"/>
      <c r="F29" s="3"/>
      <c r="G29" s="4" t="s">
        <v>3</v>
      </c>
    </row>
    <row r="30" spans="1:10" x14ac:dyDescent="0.25">
      <c r="A30" s="3" t="s">
        <v>23</v>
      </c>
    </row>
    <row r="31" spans="1:10" x14ac:dyDescent="0.25">
      <c r="A31" s="2" t="s">
        <v>24</v>
      </c>
      <c r="B31" s="5">
        <v>338.8</v>
      </c>
      <c r="C31" s="5">
        <v>338.8</v>
      </c>
      <c r="D31" s="5">
        <f t="shared" ref="D31:D33" si="2">B31-C31</f>
        <v>0</v>
      </c>
      <c r="E31" s="5"/>
      <c r="F31" s="5"/>
      <c r="G31" s="5">
        <v>300</v>
      </c>
      <c r="H31" s="5"/>
      <c r="I31" s="5"/>
      <c r="J31" s="5"/>
    </row>
    <row r="32" spans="1:10" x14ac:dyDescent="0.25">
      <c r="A32" s="2" t="s">
        <v>25</v>
      </c>
      <c r="B32" s="5">
        <v>27</v>
      </c>
      <c r="C32" s="5"/>
      <c r="D32" s="5">
        <f t="shared" si="2"/>
        <v>27</v>
      </c>
      <c r="E32" s="5"/>
      <c r="F32" s="5"/>
      <c r="G32" s="5">
        <v>30</v>
      </c>
      <c r="H32" s="5"/>
      <c r="I32" s="5"/>
      <c r="J32" s="5"/>
    </row>
    <row r="33" spans="1:10" x14ac:dyDescent="0.25">
      <c r="A33" s="2" t="s">
        <v>26</v>
      </c>
      <c r="B33" s="5">
        <v>5500</v>
      </c>
      <c r="C33" s="5">
        <v>5500</v>
      </c>
      <c r="D33" s="5">
        <f t="shared" si="2"/>
        <v>0</v>
      </c>
      <c r="E33" s="5"/>
      <c r="F33" s="5"/>
      <c r="G33" s="5">
        <v>5500</v>
      </c>
      <c r="H33" s="5"/>
      <c r="I33" s="5"/>
      <c r="J33" s="5"/>
    </row>
    <row r="34" spans="1:10" s="4" customFormat="1" x14ac:dyDescent="0.25">
      <c r="A34" s="4" t="s">
        <v>27</v>
      </c>
      <c r="B34" s="11">
        <f>SUM(B31:B33)</f>
        <v>5865.8</v>
      </c>
      <c r="C34" s="11">
        <f t="shared" ref="C34:G34" si="3">SUM(C31:C33)</f>
        <v>5838.8</v>
      </c>
      <c r="D34" s="11">
        <f t="shared" si="3"/>
        <v>27</v>
      </c>
      <c r="E34" s="11"/>
      <c r="F34" s="11"/>
      <c r="G34" s="11">
        <f t="shared" si="3"/>
        <v>5830</v>
      </c>
      <c r="H34" s="6"/>
      <c r="I34" s="6"/>
      <c r="J34" s="6"/>
    </row>
    <row r="35" spans="1:10" s="4" customFormat="1" x14ac:dyDescent="0.25"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2" t="s">
        <v>33</v>
      </c>
      <c r="C36" s="2">
        <v>24.36</v>
      </c>
    </row>
    <row r="38" spans="1:10" x14ac:dyDescent="0.25">
      <c r="A38" s="7" t="s">
        <v>118</v>
      </c>
      <c r="B38" s="10">
        <f>SUM(H4-C25+C34)</f>
        <v>7225.52</v>
      </c>
    </row>
    <row r="39" spans="1:10" x14ac:dyDescent="0.25">
      <c r="A39" s="7" t="s">
        <v>119</v>
      </c>
      <c r="B39" s="10">
        <f>SUM(H3+C36)</f>
        <v>3172.63</v>
      </c>
    </row>
    <row r="40" spans="1:10" x14ac:dyDescent="0.25">
      <c r="A40" s="7"/>
      <c r="B40" s="10"/>
    </row>
    <row r="41" spans="1:10" x14ac:dyDescent="0.25">
      <c r="A41" s="7" t="s">
        <v>120</v>
      </c>
      <c r="B41" s="13">
        <f>SUM(B38:B40)</f>
        <v>10398.150000000001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CB101-C7E3-4A46-8495-E00FF5EDD6F9}">
  <dimension ref="A1:D22"/>
  <sheetViews>
    <sheetView topLeftCell="A3" workbookViewId="0">
      <selection activeCell="B30" sqref="B30"/>
    </sheetView>
  </sheetViews>
  <sheetFormatPr defaultColWidth="20.42578125" defaultRowHeight="15" x14ac:dyDescent="0.25"/>
  <cols>
    <col min="1" max="16384" width="20.42578125" style="2"/>
  </cols>
  <sheetData>
    <row r="1" spans="1:4" s="4" customFormat="1" x14ac:dyDescent="0.25">
      <c r="A1" s="4" t="s">
        <v>89</v>
      </c>
    </row>
    <row r="2" spans="1:4" s="4" customFormat="1" x14ac:dyDescent="0.25">
      <c r="A2" s="4" t="s">
        <v>90</v>
      </c>
    </row>
    <row r="3" spans="1:4" s="4" customFormat="1" x14ac:dyDescent="0.25">
      <c r="B3" s="4" t="s">
        <v>91</v>
      </c>
      <c r="C3" s="4" t="s">
        <v>92</v>
      </c>
    </row>
    <row r="4" spans="1:4" x14ac:dyDescent="0.25">
      <c r="A4" s="2" t="s">
        <v>93</v>
      </c>
      <c r="B4" s="12">
        <v>5500</v>
      </c>
      <c r="C4" s="12">
        <v>5500</v>
      </c>
    </row>
    <row r="5" spans="1:4" x14ac:dyDescent="0.25">
      <c r="A5" s="2" t="s">
        <v>94</v>
      </c>
      <c r="B5" s="2">
        <v>2.93</v>
      </c>
      <c r="C5" s="2">
        <v>24.36</v>
      </c>
      <c r="D5" s="2" t="s">
        <v>95</v>
      </c>
    </row>
    <row r="6" spans="1:4" x14ac:dyDescent="0.25">
      <c r="A6" s="2" t="s">
        <v>96</v>
      </c>
      <c r="B6" s="2">
        <v>250</v>
      </c>
      <c r="C6" s="2">
        <v>0</v>
      </c>
      <c r="D6" s="2" t="s">
        <v>97</v>
      </c>
    </row>
    <row r="7" spans="1:4" x14ac:dyDescent="0.25">
      <c r="A7" s="2" t="s">
        <v>98</v>
      </c>
      <c r="B7" s="2">
        <v>322.66000000000003</v>
      </c>
      <c r="C7" s="2">
        <v>338.8</v>
      </c>
    </row>
    <row r="8" spans="1:4" s="4" customFormat="1" x14ac:dyDescent="0.25">
      <c r="B8" s="6">
        <v>6075.59</v>
      </c>
      <c r="C8" s="6">
        <v>5863.16</v>
      </c>
    </row>
    <row r="9" spans="1:4" x14ac:dyDescent="0.25">
      <c r="A9" s="2" t="s">
        <v>99</v>
      </c>
    </row>
    <row r="10" spans="1:4" x14ac:dyDescent="0.25">
      <c r="A10" s="2" t="s">
        <v>100</v>
      </c>
      <c r="B10" s="2">
        <v>1345.92</v>
      </c>
      <c r="C10" s="2">
        <v>1389</v>
      </c>
    </row>
    <row r="11" spans="1:4" x14ac:dyDescent="0.25">
      <c r="A11" s="2" t="s">
        <v>101</v>
      </c>
      <c r="B11" s="2">
        <v>250.71</v>
      </c>
      <c r="C11" s="2">
        <v>216.6</v>
      </c>
    </row>
    <row r="12" spans="1:4" x14ac:dyDescent="0.25">
      <c r="A12" s="2" t="s">
        <v>102</v>
      </c>
      <c r="B12" s="2">
        <v>0</v>
      </c>
      <c r="C12" s="2">
        <v>3323</v>
      </c>
      <c r="D12" s="2" t="s">
        <v>103</v>
      </c>
    </row>
    <row r="13" spans="1:4" x14ac:dyDescent="0.25">
      <c r="A13" s="2" t="s">
        <v>104</v>
      </c>
      <c r="B13" s="2">
        <v>840.95</v>
      </c>
      <c r="C13" s="2">
        <v>477</v>
      </c>
      <c r="D13" s="2" t="s">
        <v>105</v>
      </c>
    </row>
    <row r="14" spans="1:4" x14ac:dyDescent="0.25">
      <c r="A14" s="2" t="s">
        <v>106</v>
      </c>
      <c r="B14" s="2">
        <v>200.44</v>
      </c>
      <c r="C14" s="2">
        <v>207.16</v>
      </c>
    </row>
    <row r="15" spans="1:4" x14ac:dyDescent="0.25">
      <c r="A15" s="2" t="s">
        <v>107</v>
      </c>
      <c r="B15" s="2">
        <v>120</v>
      </c>
      <c r="C15" s="2">
        <v>120</v>
      </c>
    </row>
    <row r="16" spans="1:4" x14ac:dyDescent="0.25">
      <c r="A16" s="2" t="s">
        <v>108</v>
      </c>
      <c r="B16" s="2">
        <v>300</v>
      </c>
      <c r="C16" s="2">
        <v>300</v>
      </c>
    </row>
    <row r="17" spans="1:4" x14ac:dyDescent="0.25">
      <c r="A17" s="2" t="s">
        <v>109</v>
      </c>
      <c r="B17" s="2">
        <v>109.2</v>
      </c>
      <c r="C17" s="2">
        <v>115.2</v>
      </c>
    </row>
    <row r="18" spans="1:4" x14ac:dyDescent="0.25">
      <c r="A18" s="2" t="s">
        <v>110</v>
      </c>
      <c r="B18" s="2">
        <v>103</v>
      </c>
      <c r="C18" s="2">
        <v>103</v>
      </c>
    </row>
    <row r="19" spans="1:4" x14ac:dyDescent="0.25">
      <c r="A19" s="2" t="s">
        <v>111</v>
      </c>
      <c r="B19" s="2">
        <v>119</v>
      </c>
      <c r="C19" s="2">
        <v>180</v>
      </c>
      <c r="D19" s="2" t="s">
        <v>112</v>
      </c>
    </row>
    <row r="20" spans="1:4" x14ac:dyDescent="0.25">
      <c r="A20" s="2" t="s">
        <v>113</v>
      </c>
      <c r="B20" s="2">
        <v>1800</v>
      </c>
      <c r="C20" s="2">
        <v>113.5</v>
      </c>
      <c r="D20" s="2" t="s">
        <v>114</v>
      </c>
    </row>
    <row r="21" spans="1:4" x14ac:dyDescent="0.25">
      <c r="A21" s="2" t="s">
        <v>115</v>
      </c>
      <c r="B21" s="2">
        <v>338.94</v>
      </c>
      <c r="C21" s="2">
        <v>250</v>
      </c>
      <c r="D21" s="2" t="s">
        <v>116</v>
      </c>
    </row>
    <row r="22" spans="1:4" s="4" customFormat="1" x14ac:dyDescent="0.25">
      <c r="A22" s="4" t="s">
        <v>117</v>
      </c>
      <c r="B22" s="4">
        <v>5528.16</v>
      </c>
      <c r="C22" s="4">
        <v>6794.46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F5394-E0D4-414F-AD83-1F6C1FDD0F6C}">
  <dimension ref="A1:G33"/>
  <sheetViews>
    <sheetView topLeftCell="A14" workbookViewId="0">
      <selection activeCell="D6" sqref="D6"/>
    </sheetView>
  </sheetViews>
  <sheetFormatPr defaultRowHeight="15" x14ac:dyDescent="0.25"/>
  <cols>
    <col min="1" max="2" width="12" style="2" customWidth="1"/>
    <col min="3" max="3" width="32" style="2" customWidth="1"/>
    <col min="4" max="4" width="27.7109375" style="2" customWidth="1"/>
    <col min="5" max="6" width="14" style="2" customWidth="1"/>
    <col min="7" max="16384" width="9.140625" style="2"/>
  </cols>
  <sheetData>
    <row r="1" spans="1:7" x14ac:dyDescent="0.25">
      <c r="A1" s="22" t="s">
        <v>0</v>
      </c>
      <c r="B1" s="22"/>
      <c r="C1" s="22"/>
    </row>
    <row r="2" spans="1:7" x14ac:dyDescent="0.25">
      <c r="A2" s="22" t="s">
        <v>34</v>
      </c>
      <c r="B2" s="22"/>
      <c r="C2" s="22"/>
    </row>
    <row r="3" spans="1:7" x14ac:dyDescent="0.25">
      <c r="A3" s="22" t="s">
        <v>35</v>
      </c>
      <c r="B3" s="22"/>
      <c r="C3" s="22"/>
    </row>
    <row r="4" spans="1:7" x14ac:dyDescent="0.25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</row>
    <row r="5" spans="1:7" x14ac:dyDescent="0.25">
      <c r="C5" s="2" t="s">
        <v>43</v>
      </c>
      <c r="E5" s="5"/>
      <c r="F5" s="5">
        <v>8181.18</v>
      </c>
    </row>
    <row r="6" spans="1:7" x14ac:dyDescent="0.25">
      <c r="A6" s="2" t="s">
        <v>44</v>
      </c>
      <c r="B6" s="2" t="s">
        <v>45</v>
      </c>
      <c r="C6" s="2" t="s">
        <v>46</v>
      </c>
      <c r="D6" s="2" t="s">
        <v>26</v>
      </c>
      <c r="E6" s="5">
        <v>2750</v>
      </c>
      <c r="F6" s="5"/>
      <c r="G6" s="5">
        <v>10931.18</v>
      </c>
    </row>
    <row r="7" spans="1:7" x14ac:dyDescent="0.25">
      <c r="A7" s="2" t="s">
        <v>44</v>
      </c>
      <c r="B7" s="2" t="s">
        <v>45</v>
      </c>
      <c r="C7" s="2" t="s">
        <v>47</v>
      </c>
      <c r="D7" s="2" t="s">
        <v>24</v>
      </c>
      <c r="E7" s="5">
        <v>338.8</v>
      </c>
      <c r="F7" s="5"/>
      <c r="G7" s="5">
        <v>11269.98</v>
      </c>
    </row>
    <row r="8" spans="1:7" x14ac:dyDescent="0.25">
      <c r="A8" s="2" t="s">
        <v>48</v>
      </c>
      <c r="B8" s="2">
        <v>202348</v>
      </c>
      <c r="C8" s="2" t="s">
        <v>49</v>
      </c>
      <c r="D8" s="2" t="s">
        <v>50</v>
      </c>
      <c r="E8" s="5"/>
      <c r="F8" s="5">
        <v>30</v>
      </c>
      <c r="G8" s="5">
        <v>11239.98</v>
      </c>
    </row>
    <row r="9" spans="1:7" x14ac:dyDescent="0.25">
      <c r="A9" s="2" t="s">
        <v>51</v>
      </c>
      <c r="B9" s="2">
        <v>202351</v>
      </c>
      <c r="C9" s="2" t="s">
        <v>52</v>
      </c>
      <c r="D9" s="2" t="s">
        <v>53</v>
      </c>
      <c r="E9" s="5"/>
      <c r="F9" s="5">
        <v>100</v>
      </c>
      <c r="G9" s="5">
        <v>11139.98</v>
      </c>
    </row>
    <row r="10" spans="1:7" x14ac:dyDescent="0.25">
      <c r="A10" s="2" t="s">
        <v>51</v>
      </c>
      <c r="B10" s="2">
        <v>222353</v>
      </c>
      <c r="C10" s="2" t="s">
        <v>54</v>
      </c>
      <c r="D10" s="2" t="s">
        <v>55</v>
      </c>
      <c r="E10" s="5"/>
      <c r="F10" s="5">
        <v>49</v>
      </c>
      <c r="G10" s="5">
        <v>11090.98</v>
      </c>
    </row>
    <row r="11" spans="1:7" x14ac:dyDescent="0.25">
      <c r="A11" s="2" t="s">
        <v>51</v>
      </c>
      <c r="B11" s="2">
        <v>222353</v>
      </c>
      <c r="C11" s="2" t="s">
        <v>56</v>
      </c>
      <c r="D11" s="2" t="s">
        <v>7</v>
      </c>
      <c r="E11" s="5"/>
      <c r="F11" s="5">
        <v>2172</v>
      </c>
      <c r="G11" s="5">
        <v>8918.98</v>
      </c>
    </row>
    <row r="12" spans="1:7" x14ac:dyDescent="0.25">
      <c r="A12" s="2" t="s">
        <v>51</v>
      </c>
      <c r="B12" s="2">
        <v>222355</v>
      </c>
      <c r="C12" s="2" t="s">
        <v>57</v>
      </c>
      <c r="D12" s="2" t="s">
        <v>19</v>
      </c>
      <c r="E12" s="5"/>
      <c r="F12" s="5">
        <v>477</v>
      </c>
      <c r="G12" s="5">
        <v>8441.98</v>
      </c>
    </row>
    <row r="13" spans="1:7" x14ac:dyDescent="0.25">
      <c r="A13" s="2" t="s">
        <v>51</v>
      </c>
      <c r="B13" s="2">
        <v>222356</v>
      </c>
      <c r="C13" s="2" t="s">
        <v>58</v>
      </c>
      <c r="D13" s="2" t="s">
        <v>18</v>
      </c>
      <c r="E13" s="5"/>
      <c r="F13" s="5">
        <v>207.16</v>
      </c>
      <c r="G13" s="5">
        <v>8234.82</v>
      </c>
    </row>
    <row r="14" spans="1:7" x14ac:dyDescent="0.25">
      <c r="A14" s="2" t="s">
        <v>59</v>
      </c>
      <c r="B14" s="2">
        <v>222357</v>
      </c>
      <c r="C14" s="2" t="s">
        <v>60</v>
      </c>
      <c r="D14" s="2" t="s">
        <v>7</v>
      </c>
      <c r="E14" s="5"/>
      <c r="F14" s="5">
        <v>845</v>
      </c>
      <c r="G14" s="5">
        <v>7389.82</v>
      </c>
    </row>
    <row r="15" spans="1:7" x14ac:dyDescent="0.25">
      <c r="A15" s="2" t="s">
        <v>61</v>
      </c>
      <c r="B15" s="2">
        <v>222358</v>
      </c>
      <c r="C15" s="2" t="s">
        <v>62</v>
      </c>
      <c r="D15" s="2" t="s">
        <v>63</v>
      </c>
      <c r="E15" s="5"/>
      <c r="F15" s="5">
        <v>4.5</v>
      </c>
      <c r="G15" s="5">
        <v>7385.32</v>
      </c>
    </row>
    <row r="16" spans="1:7" x14ac:dyDescent="0.25">
      <c r="A16" s="2" t="s">
        <v>61</v>
      </c>
      <c r="B16" s="2">
        <v>222359</v>
      </c>
      <c r="C16" s="2" t="s">
        <v>64</v>
      </c>
      <c r="D16" s="2" t="s">
        <v>14</v>
      </c>
      <c r="E16" s="5"/>
      <c r="F16" s="5">
        <v>115.2</v>
      </c>
      <c r="G16" s="5">
        <v>7270.12</v>
      </c>
    </row>
    <row r="17" spans="1:7" x14ac:dyDescent="0.25">
      <c r="A17" s="2" t="s">
        <v>61</v>
      </c>
      <c r="B17" s="2">
        <v>222360</v>
      </c>
      <c r="C17" s="2" t="s">
        <v>65</v>
      </c>
      <c r="D17" s="2" t="s">
        <v>66</v>
      </c>
      <c r="E17" s="5"/>
      <c r="F17" s="5">
        <v>60</v>
      </c>
      <c r="G17" s="5">
        <v>7210.12</v>
      </c>
    </row>
    <row r="18" spans="1:7" x14ac:dyDescent="0.25">
      <c r="A18" s="2" t="s">
        <v>67</v>
      </c>
      <c r="B18" s="2">
        <v>222361</v>
      </c>
      <c r="C18" s="2" t="s">
        <v>46</v>
      </c>
      <c r="D18" s="2" t="s">
        <v>68</v>
      </c>
      <c r="E18" s="5"/>
      <c r="F18" s="5">
        <v>120</v>
      </c>
      <c r="G18" s="5">
        <v>7090.12</v>
      </c>
    </row>
    <row r="19" spans="1:7" x14ac:dyDescent="0.25">
      <c r="A19" s="2" t="s">
        <v>67</v>
      </c>
      <c r="B19" s="2">
        <v>222362</v>
      </c>
      <c r="C19" s="2" t="s">
        <v>52</v>
      </c>
      <c r="D19" s="2" t="s">
        <v>15</v>
      </c>
      <c r="E19" s="5"/>
      <c r="F19" s="5">
        <v>100</v>
      </c>
      <c r="G19" s="5">
        <v>6990.12</v>
      </c>
    </row>
    <row r="20" spans="1:7" x14ac:dyDescent="0.25">
      <c r="A20" s="2" t="s">
        <v>69</v>
      </c>
      <c r="B20" s="2" t="s">
        <v>70</v>
      </c>
      <c r="C20" s="2" t="s">
        <v>46</v>
      </c>
      <c r="D20" s="2" t="s">
        <v>26</v>
      </c>
      <c r="E20" s="5">
        <v>2750</v>
      </c>
      <c r="F20" s="5"/>
      <c r="G20" s="5">
        <v>9740.119999999999</v>
      </c>
    </row>
    <row r="21" spans="1:7" x14ac:dyDescent="0.25">
      <c r="A21" s="2" t="s">
        <v>71</v>
      </c>
      <c r="B21" s="2">
        <v>222363</v>
      </c>
      <c r="C21" s="2" t="s">
        <v>72</v>
      </c>
      <c r="D21" s="2" t="s">
        <v>7</v>
      </c>
      <c r="E21" s="5"/>
      <c r="F21" s="5">
        <v>306</v>
      </c>
      <c r="G21" s="5">
        <v>9434.119999999999</v>
      </c>
    </row>
    <row r="22" spans="1:7" x14ac:dyDescent="0.25">
      <c r="A22" s="2" t="s">
        <v>71</v>
      </c>
      <c r="B22" s="2" t="s">
        <v>45</v>
      </c>
      <c r="C22" s="2" t="s">
        <v>73</v>
      </c>
      <c r="D22" s="2" t="s">
        <v>21</v>
      </c>
      <c r="E22" s="5"/>
      <c r="F22" s="5">
        <v>50</v>
      </c>
      <c r="G22" s="5">
        <v>9384.119999999999</v>
      </c>
    </row>
    <row r="23" spans="1:7" x14ac:dyDescent="0.25">
      <c r="A23" s="2" t="s">
        <v>71</v>
      </c>
      <c r="B23" s="2" t="s">
        <v>45</v>
      </c>
      <c r="C23" s="2" t="s">
        <v>74</v>
      </c>
      <c r="D23" s="2" t="s">
        <v>12</v>
      </c>
      <c r="E23" s="5"/>
      <c r="F23" s="5">
        <v>103</v>
      </c>
      <c r="G23" s="5">
        <v>9281.119999999999</v>
      </c>
    </row>
    <row r="24" spans="1:7" x14ac:dyDescent="0.25">
      <c r="A24" s="2" t="s">
        <v>71</v>
      </c>
      <c r="B24" s="2" t="s">
        <v>45</v>
      </c>
      <c r="C24" s="2" t="s">
        <v>75</v>
      </c>
      <c r="D24" s="2" t="s">
        <v>20</v>
      </c>
      <c r="E24" s="5"/>
      <c r="F24" s="5">
        <v>136.93</v>
      </c>
      <c r="G24" s="5">
        <v>9144.1899999999987</v>
      </c>
    </row>
    <row r="25" spans="1:7" x14ac:dyDescent="0.25">
      <c r="A25" s="2" t="s">
        <v>71</v>
      </c>
      <c r="B25" s="2" t="s">
        <v>45</v>
      </c>
      <c r="C25" s="2" t="s">
        <v>75</v>
      </c>
      <c r="D25" s="2" t="s">
        <v>6</v>
      </c>
      <c r="E25" s="5"/>
      <c r="F25" s="5">
        <v>580.91999999999996</v>
      </c>
      <c r="G25" s="5">
        <v>8563.2699999999986</v>
      </c>
    </row>
    <row r="26" spans="1:7" x14ac:dyDescent="0.25">
      <c r="A26" s="2" t="s">
        <v>76</v>
      </c>
      <c r="B26" s="2">
        <v>222365</v>
      </c>
      <c r="C26" s="2" t="s">
        <v>52</v>
      </c>
      <c r="D26" s="2" t="s">
        <v>77</v>
      </c>
      <c r="E26" s="5"/>
      <c r="F26" s="5">
        <v>100</v>
      </c>
      <c r="G26" s="5">
        <v>8463.2699999999986</v>
      </c>
    </row>
    <row r="27" spans="1:7" x14ac:dyDescent="0.25">
      <c r="A27" s="2" t="s">
        <v>78</v>
      </c>
      <c r="B27" s="2" t="s">
        <v>70</v>
      </c>
      <c r="C27" s="2" t="s">
        <v>47</v>
      </c>
      <c r="D27" s="2" t="s">
        <v>6</v>
      </c>
      <c r="E27" s="5"/>
      <c r="F27" s="5">
        <v>145</v>
      </c>
      <c r="G27" s="5">
        <v>8318.2699999999986</v>
      </c>
    </row>
    <row r="28" spans="1:7" x14ac:dyDescent="0.25">
      <c r="A28" s="2" t="s">
        <v>79</v>
      </c>
      <c r="B28" s="2">
        <v>222368</v>
      </c>
      <c r="C28" s="2" t="s">
        <v>49</v>
      </c>
      <c r="D28" s="2" t="s">
        <v>11</v>
      </c>
      <c r="E28" s="5"/>
      <c r="F28" s="5">
        <v>90</v>
      </c>
      <c r="G28" s="5">
        <v>8228.2699999999986</v>
      </c>
    </row>
    <row r="29" spans="1:7" x14ac:dyDescent="0.25">
      <c r="A29" s="2" t="s">
        <v>80</v>
      </c>
      <c r="C29" s="2" t="s">
        <v>81</v>
      </c>
      <c r="D29" s="2" t="s">
        <v>82</v>
      </c>
      <c r="E29" s="5"/>
      <c r="F29" s="5">
        <v>200</v>
      </c>
      <c r="G29" s="5">
        <v>8028.2699999999986</v>
      </c>
    </row>
    <row r="30" spans="1:7" x14ac:dyDescent="0.25">
      <c r="A30" s="2" t="s">
        <v>80</v>
      </c>
      <c r="B30" s="2">
        <v>222369</v>
      </c>
      <c r="C30" s="2" t="s">
        <v>83</v>
      </c>
      <c r="D30" s="2" t="s">
        <v>84</v>
      </c>
      <c r="E30" s="5"/>
      <c r="F30" s="5">
        <v>30</v>
      </c>
      <c r="G30" s="5">
        <v>7998.2699999999986</v>
      </c>
    </row>
    <row r="31" spans="1:7" x14ac:dyDescent="0.25">
      <c r="A31" s="2" t="s">
        <v>85</v>
      </c>
      <c r="B31" s="2" t="s">
        <v>45</v>
      </c>
      <c r="C31" s="2" t="s">
        <v>75</v>
      </c>
      <c r="D31" s="2" t="s">
        <v>6</v>
      </c>
      <c r="E31" s="5"/>
      <c r="F31" s="5">
        <v>663.08</v>
      </c>
      <c r="G31" s="5">
        <v>7335.1899999999987</v>
      </c>
    </row>
    <row r="32" spans="1:7" x14ac:dyDescent="0.25">
      <c r="A32" s="2" t="s">
        <v>85</v>
      </c>
      <c r="B32" s="2" t="s">
        <v>45</v>
      </c>
      <c r="C32" s="2" t="s">
        <v>75</v>
      </c>
      <c r="D32" s="2" t="s">
        <v>20</v>
      </c>
      <c r="E32" s="5"/>
      <c r="F32" s="5">
        <v>79.67</v>
      </c>
      <c r="G32" s="5">
        <v>7255.5199999999986</v>
      </c>
    </row>
    <row r="33" spans="1:7" x14ac:dyDescent="0.25">
      <c r="A33" s="2" t="s">
        <v>85</v>
      </c>
      <c r="B33" s="2" t="s">
        <v>45</v>
      </c>
      <c r="C33" s="2" t="s">
        <v>83</v>
      </c>
      <c r="D33" s="2" t="s">
        <v>11</v>
      </c>
      <c r="E33" s="5"/>
      <c r="F33" s="5">
        <v>30</v>
      </c>
      <c r="G33" s="5">
        <v>7225.5199999999986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28137-8259-44C6-B06C-6A662F55C999}">
  <dimension ref="A1:H6"/>
  <sheetViews>
    <sheetView workbookViewId="0">
      <selection activeCell="D8" sqref="D8"/>
    </sheetView>
  </sheetViews>
  <sheetFormatPr defaultRowHeight="15" x14ac:dyDescent="0.25"/>
  <cols>
    <col min="1" max="2" width="12" style="2" customWidth="1"/>
    <col min="3" max="3" width="23.42578125" style="2" customWidth="1"/>
    <col min="4" max="4" width="19.42578125" style="2" customWidth="1"/>
    <col min="5" max="6" width="14" style="2" customWidth="1"/>
    <col min="7" max="16384" width="9.140625" style="2"/>
  </cols>
  <sheetData>
    <row r="1" spans="1:8" x14ac:dyDescent="0.25">
      <c r="A1" s="22" t="s">
        <v>0</v>
      </c>
      <c r="B1" s="22"/>
      <c r="C1" s="22"/>
    </row>
    <row r="2" spans="1:8" x14ac:dyDescent="0.25">
      <c r="A2" s="22" t="s">
        <v>86</v>
      </c>
      <c r="B2" s="22"/>
      <c r="C2" s="22"/>
    </row>
    <row r="3" spans="1:8" x14ac:dyDescent="0.25">
      <c r="A3" s="22" t="s">
        <v>35</v>
      </c>
      <c r="B3" s="22"/>
      <c r="C3" s="22"/>
    </row>
    <row r="4" spans="1:8" x14ac:dyDescent="0.25">
      <c r="A4" s="3" t="s">
        <v>36</v>
      </c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/>
    </row>
    <row r="5" spans="1:8" x14ac:dyDescent="0.25">
      <c r="C5" s="2" t="s">
        <v>43</v>
      </c>
      <c r="E5" s="5"/>
      <c r="F5" s="5">
        <v>3148.27</v>
      </c>
    </row>
    <row r="6" spans="1:8" x14ac:dyDescent="0.25">
      <c r="A6" s="2" t="s">
        <v>87</v>
      </c>
      <c r="B6" s="2" t="s">
        <v>70</v>
      </c>
      <c r="C6" s="2" t="s">
        <v>88</v>
      </c>
      <c r="D6" s="2" t="s">
        <v>25</v>
      </c>
      <c r="E6" s="5">
        <v>24.36</v>
      </c>
      <c r="F6" s="5"/>
      <c r="G6" s="5">
        <v>3172.63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12D44-538E-40CE-B193-F80930984377}">
  <dimension ref="A1:D51"/>
  <sheetViews>
    <sheetView tabSelected="1" workbookViewId="0">
      <selection activeCell="F16" sqref="F16"/>
    </sheetView>
  </sheetViews>
  <sheetFormatPr defaultRowHeight="15" x14ac:dyDescent="0.25"/>
  <cols>
    <col min="1" max="1" width="12.85546875" customWidth="1"/>
    <col min="2" max="2" width="5.85546875" customWidth="1"/>
    <col min="3" max="3" width="36" customWidth="1"/>
    <col min="4" max="4" width="10" customWidth="1"/>
  </cols>
  <sheetData>
    <row r="1" spans="1:4" ht="18.75" x14ac:dyDescent="0.3">
      <c r="A1" s="15" t="s">
        <v>0</v>
      </c>
    </row>
    <row r="2" spans="1:4" x14ac:dyDescent="0.25">
      <c r="A2" t="s">
        <v>121</v>
      </c>
    </row>
    <row r="3" spans="1:4" ht="15.75" x14ac:dyDescent="0.25">
      <c r="B3" s="16" t="s">
        <v>23</v>
      </c>
    </row>
    <row r="4" spans="1:4" ht="30" x14ac:dyDescent="0.25">
      <c r="A4" s="17" t="s">
        <v>122</v>
      </c>
      <c r="D4" s="18" t="s">
        <v>123</v>
      </c>
    </row>
    <row r="5" spans="1:4" x14ac:dyDescent="0.25">
      <c r="B5" t="s">
        <v>23</v>
      </c>
    </row>
    <row r="6" spans="1:4" x14ac:dyDescent="0.25">
      <c r="A6" s="19"/>
      <c r="B6" s="19"/>
      <c r="C6" s="19" t="s">
        <v>124</v>
      </c>
      <c r="D6" s="19"/>
    </row>
    <row r="7" spans="1:4" x14ac:dyDescent="0.25">
      <c r="A7" s="19">
        <v>322.66000000000003</v>
      </c>
      <c r="B7" s="19"/>
      <c r="C7" s="19" t="s">
        <v>24</v>
      </c>
      <c r="D7" s="19">
        <v>338.8</v>
      </c>
    </row>
    <row r="8" spans="1:4" x14ac:dyDescent="0.25">
      <c r="A8" s="19">
        <v>3.25</v>
      </c>
      <c r="B8" s="19"/>
      <c r="C8" s="19" t="s">
        <v>25</v>
      </c>
      <c r="D8" s="19">
        <v>24.36</v>
      </c>
    </row>
    <row r="9" spans="1:4" x14ac:dyDescent="0.25">
      <c r="A9" s="19">
        <v>250</v>
      </c>
      <c r="B9" s="19"/>
      <c r="C9" s="19" t="s">
        <v>125</v>
      </c>
      <c r="D9" s="19"/>
    </row>
    <row r="10" spans="1:4" x14ac:dyDescent="0.25">
      <c r="A10" s="20">
        <v>575.91000000000008</v>
      </c>
      <c r="B10" s="19" t="s">
        <v>126</v>
      </c>
      <c r="C10" s="19"/>
      <c r="D10" s="20">
        <v>363.16</v>
      </c>
    </row>
    <row r="11" spans="1:4" x14ac:dyDescent="0.25">
      <c r="B11" t="s">
        <v>26</v>
      </c>
    </row>
    <row r="12" spans="1:4" x14ac:dyDescent="0.25">
      <c r="A12" s="19">
        <v>5500</v>
      </c>
      <c r="B12" s="19"/>
      <c r="C12" s="19" t="s">
        <v>26</v>
      </c>
      <c r="D12" s="19">
        <v>5500</v>
      </c>
    </row>
    <row r="13" spans="1:4" x14ac:dyDescent="0.25">
      <c r="A13" s="20">
        <v>5500</v>
      </c>
      <c r="B13" s="19" t="s">
        <v>127</v>
      </c>
      <c r="C13" s="19"/>
      <c r="D13" s="20">
        <v>5500</v>
      </c>
    </row>
    <row r="15" spans="1:4" ht="15.75" thickBot="1" x14ac:dyDescent="0.3">
      <c r="A15" s="19">
        <f>+A10+A13</f>
        <v>6075.91</v>
      </c>
      <c r="B15" s="19" t="s">
        <v>126</v>
      </c>
      <c r="C15" s="19"/>
      <c r="D15" s="21">
        <v>5863.16</v>
      </c>
    </row>
    <row r="17" spans="1:4" ht="15.75" x14ac:dyDescent="0.25">
      <c r="B17" s="16" t="s">
        <v>2</v>
      </c>
    </row>
    <row r="18" spans="1:4" ht="30" x14ac:dyDescent="0.25">
      <c r="A18" s="17" t="s">
        <v>122</v>
      </c>
      <c r="D18" s="18" t="s">
        <v>123</v>
      </c>
    </row>
    <row r="19" spans="1:4" x14ac:dyDescent="0.25">
      <c r="B19" t="s">
        <v>2</v>
      </c>
    </row>
    <row r="20" spans="1:4" x14ac:dyDescent="0.25">
      <c r="A20" s="19">
        <v>1345.92</v>
      </c>
      <c r="B20" s="19"/>
      <c r="C20" s="19" t="s">
        <v>6</v>
      </c>
      <c r="D20" s="19">
        <v>1389</v>
      </c>
    </row>
    <row r="21" spans="1:4" x14ac:dyDescent="0.25">
      <c r="A21" s="19">
        <v>0</v>
      </c>
      <c r="B21" s="19"/>
      <c r="C21" s="19" t="s">
        <v>7</v>
      </c>
      <c r="D21" s="19">
        <v>3323</v>
      </c>
    </row>
    <row r="22" spans="1:4" x14ac:dyDescent="0.25">
      <c r="A22" s="19">
        <v>338.94</v>
      </c>
      <c r="B22" s="19"/>
      <c r="C22" s="19" t="s">
        <v>8</v>
      </c>
      <c r="D22" s="19">
        <v>200</v>
      </c>
    </row>
    <row r="23" spans="1:4" x14ac:dyDescent="0.25">
      <c r="A23" s="19">
        <v>0</v>
      </c>
      <c r="B23" s="19"/>
      <c r="C23" s="19" t="s">
        <v>128</v>
      </c>
      <c r="D23" s="19">
        <v>0</v>
      </c>
    </row>
    <row r="24" spans="1:4" x14ac:dyDescent="0.25">
      <c r="A24" s="19">
        <v>0</v>
      </c>
      <c r="B24" s="19"/>
      <c r="C24" s="19" t="s">
        <v>129</v>
      </c>
      <c r="D24" s="19">
        <v>0</v>
      </c>
    </row>
    <row r="25" spans="1:4" x14ac:dyDescent="0.25">
      <c r="A25" s="19">
        <v>1800</v>
      </c>
      <c r="B25" s="19"/>
      <c r="C25" s="19" t="s">
        <v>9</v>
      </c>
      <c r="D25" s="19">
        <v>113.5</v>
      </c>
    </row>
    <row r="26" spans="1:4" x14ac:dyDescent="0.25">
      <c r="A26" s="19">
        <v>0</v>
      </c>
      <c r="B26" s="19"/>
      <c r="C26" s="19" t="s">
        <v>84</v>
      </c>
      <c r="D26" s="19">
        <v>0</v>
      </c>
    </row>
    <row r="27" spans="1:4" x14ac:dyDescent="0.25">
      <c r="A27" s="19">
        <v>0</v>
      </c>
      <c r="B27" s="19"/>
      <c r="C27" s="19" t="s">
        <v>10</v>
      </c>
      <c r="D27" s="19">
        <v>0</v>
      </c>
    </row>
    <row r="28" spans="1:4" x14ac:dyDescent="0.25">
      <c r="A28" s="19">
        <v>119</v>
      </c>
      <c r="B28" s="19"/>
      <c r="C28" s="19" t="s">
        <v>11</v>
      </c>
      <c r="D28" s="19">
        <v>180</v>
      </c>
    </row>
    <row r="29" spans="1:4" x14ac:dyDescent="0.25">
      <c r="A29" s="19">
        <v>103</v>
      </c>
      <c r="B29" s="19"/>
      <c r="C29" s="19" t="s">
        <v>12</v>
      </c>
      <c r="D29" s="19">
        <v>103</v>
      </c>
    </row>
    <row r="30" spans="1:4" x14ac:dyDescent="0.25">
      <c r="A30" s="19">
        <v>0</v>
      </c>
      <c r="B30" s="19"/>
      <c r="C30" s="19" t="s">
        <v>13</v>
      </c>
      <c r="D30" s="19">
        <v>0</v>
      </c>
    </row>
    <row r="31" spans="1:4" x14ac:dyDescent="0.25">
      <c r="A31" s="19">
        <v>109.2</v>
      </c>
      <c r="B31" s="19"/>
      <c r="C31" s="19" t="s">
        <v>14</v>
      </c>
      <c r="D31" s="19">
        <v>115.2</v>
      </c>
    </row>
    <row r="32" spans="1:4" x14ac:dyDescent="0.25">
      <c r="A32" s="19">
        <v>300</v>
      </c>
      <c r="B32" s="19"/>
      <c r="C32" s="19" t="s">
        <v>15</v>
      </c>
      <c r="D32" s="19">
        <v>300</v>
      </c>
    </row>
    <row r="33" spans="1:4" x14ac:dyDescent="0.25">
      <c r="A33" s="19">
        <v>120</v>
      </c>
      <c r="B33" s="19"/>
      <c r="C33" s="19" t="s">
        <v>16</v>
      </c>
      <c r="D33" s="19">
        <v>120</v>
      </c>
    </row>
    <row r="34" spans="1:4" x14ac:dyDescent="0.25">
      <c r="A34" s="19">
        <v>0</v>
      </c>
      <c r="B34" s="19"/>
      <c r="C34" s="19" t="s">
        <v>17</v>
      </c>
      <c r="D34" s="19">
        <v>0</v>
      </c>
    </row>
    <row r="35" spans="1:4" x14ac:dyDescent="0.25">
      <c r="A35" s="19">
        <v>200.44</v>
      </c>
      <c r="B35" s="19"/>
      <c r="C35" s="19" t="s">
        <v>18</v>
      </c>
      <c r="D35" s="19">
        <v>207.16</v>
      </c>
    </row>
    <row r="36" spans="1:4" x14ac:dyDescent="0.25">
      <c r="A36" s="19">
        <v>840.95</v>
      </c>
      <c r="B36" s="19"/>
      <c r="C36" s="19" t="s">
        <v>19</v>
      </c>
      <c r="D36" s="19">
        <v>477</v>
      </c>
    </row>
    <row r="37" spans="1:4" x14ac:dyDescent="0.25">
      <c r="A37" s="19">
        <v>250.71</v>
      </c>
      <c r="B37" s="19"/>
      <c r="C37" s="19" t="s">
        <v>20</v>
      </c>
      <c r="D37" s="19">
        <v>216.6</v>
      </c>
    </row>
    <row r="38" spans="1:4" x14ac:dyDescent="0.25">
      <c r="A38" s="19">
        <v>0</v>
      </c>
      <c r="B38" s="19"/>
      <c r="C38" s="19" t="s">
        <v>21</v>
      </c>
      <c r="D38" s="19">
        <v>50</v>
      </c>
    </row>
    <row r="39" spans="1:4" x14ac:dyDescent="0.25">
      <c r="A39" s="20">
        <v>5528.1599999999989</v>
      </c>
      <c r="B39" s="19" t="s">
        <v>130</v>
      </c>
      <c r="C39" s="19"/>
      <c r="D39" s="20">
        <v>6794.46</v>
      </c>
    </row>
    <row r="41" spans="1:4" ht="15.75" thickBot="1" x14ac:dyDescent="0.3">
      <c r="A41" s="19">
        <f>+A39</f>
        <v>5528.1599999999989</v>
      </c>
      <c r="B41" s="19" t="s">
        <v>130</v>
      </c>
      <c r="C41" s="19"/>
      <c r="D41" s="21">
        <v>6794.46</v>
      </c>
    </row>
    <row r="43" spans="1:4" x14ac:dyDescent="0.25">
      <c r="B43" s="17" t="s">
        <v>131</v>
      </c>
    </row>
    <row r="44" spans="1:4" x14ac:dyDescent="0.25">
      <c r="A44" s="19">
        <f>A15-A41</f>
        <v>547.75000000000091</v>
      </c>
      <c r="B44" s="19" t="s">
        <v>132</v>
      </c>
      <c r="C44" s="19"/>
      <c r="D44" s="19">
        <v>-931.30000000000018</v>
      </c>
    </row>
    <row r="45" spans="1:4" x14ac:dyDescent="0.25">
      <c r="A45" s="20">
        <v>11329.45</v>
      </c>
      <c r="B45" s="19" t="s">
        <v>133</v>
      </c>
      <c r="C45" s="19"/>
      <c r="D45" s="19">
        <v>11329.45</v>
      </c>
    </row>
    <row r="46" spans="1:4" x14ac:dyDescent="0.25">
      <c r="A46" s="19"/>
      <c r="B46" s="19" t="s">
        <v>134</v>
      </c>
      <c r="C46" s="19"/>
      <c r="D46" s="20">
        <v>10398.15</v>
      </c>
    </row>
    <row r="47" spans="1:4" x14ac:dyDescent="0.25">
      <c r="B47" s="17" t="s">
        <v>135</v>
      </c>
    </row>
    <row r="48" spans="1:4" x14ac:dyDescent="0.25">
      <c r="A48" s="19">
        <v>8181.18</v>
      </c>
      <c r="B48" s="19" t="s">
        <v>136</v>
      </c>
      <c r="C48" s="19"/>
      <c r="D48" s="19">
        <v>7225.52</v>
      </c>
    </row>
    <row r="49" spans="1:4" x14ac:dyDescent="0.25">
      <c r="A49" s="19">
        <v>3148.27</v>
      </c>
      <c r="B49" s="19" t="s">
        <v>88</v>
      </c>
      <c r="C49" s="19"/>
      <c r="D49" s="19">
        <v>3172.63</v>
      </c>
    </row>
    <row r="50" spans="1:4" x14ac:dyDescent="0.25">
      <c r="A50" s="19"/>
      <c r="B50" s="19" t="s">
        <v>137</v>
      </c>
      <c r="C50" s="19"/>
      <c r="D50" s="19"/>
    </row>
    <row r="51" spans="1:4" x14ac:dyDescent="0.25">
      <c r="A51" s="20">
        <v>11329.45</v>
      </c>
      <c r="B51" s="19" t="s">
        <v>138</v>
      </c>
      <c r="C51" s="19"/>
      <c r="D51" s="20">
        <v>10398.15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report</vt:lpstr>
      <vt:lpstr>VARIANCE 2024</vt:lpstr>
      <vt:lpstr>Lloyds Current Account </vt:lpstr>
      <vt:lpstr>N&amp;SI Savings Account</vt:lpstr>
      <vt:lpstr>Deatiled Accounts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report</dc:title>
  <dc:subject>Budget report</dc:subject>
  <dc:creator>Michael Williamson</dc:creator>
  <cp:keywords>office PHPExcel php</cp:keywords>
  <dc:description/>
  <cp:lastModifiedBy>claire miller</cp:lastModifiedBy>
  <cp:lastPrinted>2024-03-23T13:22:27Z</cp:lastPrinted>
  <dcterms:created xsi:type="dcterms:W3CDTF">2023-11-03T22:29:56Z</dcterms:created>
  <dcterms:modified xsi:type="dcterms:W3CDTF">2024-03-23T13:23:27Z</dcterms:modified>
  <cp:category>Test result file</cp:category>
</cp:coreProperties>
</file>