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ire\Documents\Thropton\Finance\"/>
    </mc:Choice>
  </mc:AlternateContent>
  <bookViews>
    <workbookView xWindow="120" yWindow="135" windowWidth="20115" windowHeight="7935" activeTab="2"/>
  </bookViews>
  <sheets>
    <sheet name="Rec &amp; pay" sheetId="1" r:id="rId1"/>
    <sheet name="BUDGET" sheetId="2" r:id="rId2"/>
    <sheet name="VARIANCES" sheetId="3" r:id="rId3"/>
  </sheets>
  <calcPr calcId="162913"/>
</workbook>
</file>

<file path=xl/calcChain.xml><?xml version="1.0" encoding="utf-8"?>
<calcChain xmlns="http://schemas.openxmlformats.org/spreadsheetml/2006/main">
  <c r="D54" i="1" l="1"/>
  <c r="F22" i="1"/>
  <c r="D22" i="1"/>
  <c r="B23" i="3" l="1"/>
  <c r="B7" i="3"/>
  <c r="C7" i="3"/>
  <c r="C23" i="3"/>
  <c r="E50" i="1" l="1"/>
  <c r="F50" i="1"/>
  <c r="G50" i="1"/>
  <c r="H50" i="1"/>
  <c r="I50" i="1"/>
  <c r="J50" i="1"/>
  <c r="K50" i="1"/>
  <c r="L50" i="1"/>
  <c r="M50" i="1"/>
  <c r="N50" i="1"/>
  <c r="D50" i="1"/>
  <c r="D55" i="1" s="1"/>
  <c r="B25" i="2" l="1"/>
  <c r="C25" i="2"/>
  <c r="B7" i="2"/>
  <c r="B29" i="2" s="1"/>
  <c r="C7" i="2"/>
  <c r="E22" i="1" l="1"/>
  <c r="D53" i="1" l="1"/>
  <c r="D63" i="1" l="1"/>
  <c r="D56" i="1"/>
</calcChain>
</file>

<file path=xl/sharedStrings.xml><?xml version="1.0" encoding="utf-8"?>
<sst xmlns="http://schemas.openxmlformats.org/spreadsheetml/2006/main" count="180" uniqueCount="113">
  <si>
    <t>ACCOUNTS FOR THE YEAR ENDED 31st MARCH 2017</t>
  </si>
  <si>
    <t>RECEIPTS</t>
  </si>
  <si>
    <t>Date</t>
  </si>
  <si>
    <t>Bacs/Chq No</t>
  </si>
  <si>
    <t>Detail</t>
  </si>
  <si>
    <t>Precept</t>
  </si>
  <si>
    <t>Totals</t>
  </si>
  <si>
    <t>PAYMENTS</t>
  </si>
  <si>
    <t>Chq NO</t>
  </si>
  <si>
    <t>Reconcilliation</t>
  </si>
  <si>
    <t>Opening Balance</t>
  </si>
  <si>
    <t>Plus Receipts</t>
  </si>
  <si>
    <t>Less Expenditure</t>
  </si>
  <si>
    <t>Current Balance</t>
  </si>
  <si>
    <t>Yr Ending 31.03.17</t>
  </si>
  <si>
    <t>Add Outstanding Pay-Ins</t>
  </si>
  <si>
    <t>Less Outstanding Cheques(Accruals)</t>
  </si>
  <si>
    <t>Accounting Balance Forward</t>
  </si>
  <si>
    <t>I certify that these accounts present fairly the financial position of the Council, are</t>
  </si>
  <si>
    <t>consistent with the underlying financial records, and have been prepared on a</t>
  </si>
  <si>
    <t>receipt and payments basis. Signed:........................................................................</t>
  </si>
  <si>
    <t>I confirm that these accounts were approved by the Council and recorded as a</t>
  </si>
  <si>
    <t>council minute at the Parish Council meeting held on …......................................</t>
  </si>
  <si>
    <t xml:space="preserve"> Signed:...........................................................................................................................</t>
  </si>
  <si>
    <t>10.5.16</t>
  </si>
  <si>
    <t>thropton Memorial Hall</t>
  </si>
  <si>
    <t>26.5.16</t>
  </si>
  <si>
    <t>Whittingham PC</t>
  </si>
  <si>
    <t>Spirit Buses</t>
  </si>
  <si>
    <t>14.4.16</t>
  </si>
  <si>
    <t>PRECEPT</t>
  </si>
  <si>
    <t>CLUSTER</t>
  </si>
  <si>
    <t>HALL RENTAL</t>
  </si>
  <si>
    <t>DONATION</t>
  </si>
  <si>
    <t>Jubilee Institute</t>
  </si>
  <si>
    <t>Opening Bank Balance Cluster (included in above)</t>
  </si>
  <si>
    <t>11.7.16</t>
  </si>
  <si>
    <t>NALC</t>
  </si>
  <si>
    <t>Playsafety Ltd</t>
  </si>
  <si>
    <t>VAT</t>
  </si>
  <si>
    <t>AON Insurance (CM)</t>
  </si>
  <si>
    <t>H Haddon</t>
  </si>
  <si>
    <t>GRASSCUTTING</t>
  </si>
  <si>
    <t>M Snaith</t>
  </si>
  <si>
    <t>TREES</t>
  </si>
  <si>
    <t>8.9.16</t>
  </si>
  <si>
    <t>12.9.16</t>
  </si>
  <si>
    <t>Insurance</t>
  </si>
  <si>
    <t>Donations</t>
  </si>
  <si>
    <t>Cluster</t>
  </si>
  <si>
    <t>Subscriptions</t>
  </si>
  <si>
    <t>Hall rental</t>
  </si>
  <si>
    <t>Recreation Ground</t>
  </si>
  <si>
    <t>Trees</t>
  </si>
  <si>
    <t>Neighbourhood Plan</t>
  </si>
  <si>
    <t>Election</t>
  </si>
  <si>
    <t>Budgeted</t>
  </si>
  <si>
    <t>Actual</t>
  </si>
  <si>
    <t>Receipts</t>
  </si>
  <si>
    <t>to 31/3/17</t>
  </si>
  <si>
    <t>2017-2018</t>
  </si>
  <si>
    <t>Payments</t>
  </si>
  <si>
    <t>Salary/expenses</t>
  </si>
  <si>
    <t>8.11.16</t>
  </si>
  <si>
    <t>C Miller</t>
  </si>
  <si>
    <t>HMRC</t>
  </si>
  <si>
    <t>15.12.16</t>
  </si>
  <si>
    <t>10.1.17</t>
  </si>
  <si>
    <t>Rothbury PC</t>
  </si>
  <si>
    <t>N/PLAN</t>
  </si>
  <si>
    <t>CADS</t>
  </si>
  <si>
    <t>Rothbury Cluster</t>
  </si>
  <si>
    <t>Whittingham Cluster</t>
  </si>
  <si>
    <t>Whitton &amp; Toss Cluster</t>
  </si>
  <si>
    <t>2.2.17</t>
  </si>
  <si>
    <t>Glanton Cluster</t>
  </si>
  <si>
    <t>DD</t>
  </si>
  <si>
    <t>23.2.17</t>
  </si>
  <si>
    <t>Nunnykirk Cluster</t>
  </si>
  <si>
    <t>Netherton Cluster</t>
  </si>
  <si>
    <t>Cartington Cluster</t>
  </si>
  <si>
    <t>5.12.16</t>
  </si>
  <si>
    <t>24.2.17</t>
  </si>
  <si>
    <t>Hepple Cluster</t>
  </si>
  <si>
    <t>14.3.17</t>
  </si>
  <si>
    <t>uncashed</t>
  </si>
  <si>
    <t>Hospicecare</t>
  </si>
  <si>
    <t>17.3.17</t>
  </si>
  <si>
    <t>Brinburn/Hesl PC</t>
  </si>
  <si>
    <t>o/b 1.4.16</t>
  </si>
  <si>
    <t>c/b 31.3.17</t>
  </si>
  <si>
    <t>Receipts and Payments Summary 1st April 2016- 31st March 2017</t>
  </si>
  <si>
    <t xml:space="preserve">Represented by Cash at Lloyds </t>
  </si>
  <si>
    <t>Opening Bank Balance at Lloyds as at 1/4/16</t>
  </si>
  <si>
    <t>Thropton Parish Council year ending 31/3/17</t>
  </si>
  <si>
    <t>SAL/EXP</t>
  </si>
  <si>
    <t>INSURANCE</t>
  </si>
  <si>
    <t>SUBS</t>
  </si>
  <si>
    <t>to 31/3/16</t>
  </si>
  <si>
    <t>Cluster group met fewer times 2017</t>
  </si>
  <si>
    <t>Addition to schedule</t>
  </si>
  <si>
    <t>increase in dontations</t>
  </si>
  <si>
    <t>cluster group met fewere times 2017</t>
  </si>
  <si>
    <t>Clerk member of SLCC through other PC</t>
  </si>
  <si>
    <t>decrease in rental charge</t>
  </si>
  <si>
    <t xml:space="preserve">six months salary 2017, incoming clerk </t>
  </si>
  <si>
    <t xml:space="preserve">being paid higher salary </t>
  </si>
  <si>
    <t>urgent tree works required</t>
  </si>
  <si>
    <t>Variances</t>
  </si>
  <si>
    <t>Payments to</t>
  </si>
  <si>
    <t>29.3.17</t>
  </si>
  <si>
    <t>Rothley/Holl PC</t>
  </si>
  <si>
    <t>Cluster included in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</si>
</sst>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164" formatCode="&quot; £&quot;#,##0.00\ ;&quot;-£&quot;#,##0.00\ ;&quot; £-&quot;#\ ;@\ "/>
    <numFmt numFmtId="165" formatCode="[$£-809]#,##0.00;[Red]\-[$£-809]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1"/>
    </font>
    <font>
      <b/>
      <i/>
      <sz val="16"/>
      <color indexed="8"/>
      <name val="Arial1"/>
    </font>
    <font>
      <b/>
      <i/>
      <u/>
      <sz val="11"/>
      <color indexed="8"/>
      <name val="Arial1"/>
    </font>
    <font>
      <sz val="10"/>
      <name val="Arial"/>
      <family val="2"/>
    </font>
    <font>
      <sz val="10"/>
      <color indexed="8"/>
      <name val="Arial1"/>
      <charset val="1"/>
    </font>
    <font>
      <b/>
      <sz val="8"/>
      <color indexed="8"/>
      <name val="Calibri"/>
      <family val="2"/>
      <charset val="1"/>
    </font>
    <font>
      <sz val="8"/>
      <name val="Calibri"/>
      <family val="2"/>
      <charset val="1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charset val="1"/>
    </font>
    <font>
      <sz val="8"/>
      <color indexed="8"/>
      <name val="Calibri"/>
      <family val="2"/>
    </font>
    <font>
      <b/>
      <sz val="8"/>
      <name val="Arial"/>
      <family val="2"/>
    </font>
    <font>
      <b/>
      <sz val="8"/>
      <name val="Calibri"/>
      <family val="2"/>
      <charset val="1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9">
    <xf numFmtId="0" fontId="0" fillId="0" borderId="0"/>
    <xf numFmtId="0" fontId="2" fillId="0" borderId="0"/>
    <xf numFmtId="164" fontId="2" fillId="0" borderId="0"/>
    <xf numFmtId="0" fontId="3" fillId="0" borderId="0">
      <alignment horizontal="center" textRotation="90"/>
    </xf>
    <xf numFmtId="0" fontId="4" fillId="0" borderId="0"/>
    <xf numFmtId="0" fontId="4" fillId="0" borderId="0"/>
    <xf numFmtId="0" fontId="5" fillId="0" borderId="0"/>
    <xf numFmtId="164" fontId="6" fillId="0" borderId="0"/>
    <xf numFmtId="0" fontId="1" fillId="0" borderId="0"/>
  </cellStyleXfs>
  <cellXfs count="33">
    <xf numFmtId="0" fontId="0" fillId="0" borderId="0" xfId="0"/>
    <xf numFmtId="165" fontId="7" fillId="0" borderId="0" xfId="6" applyNumberFormat="1" applyFont="1" applyAlignment="1">
      <alignment horizontal="left"/>
    </xf>
    <xf numFmtId="165" fontId="11" fillId="0" borderId="0" xfId="6" applyNumberFormat="1" applyFont="1" applyAlignment="1">
      <alignment horizontal="left"/>
    </xf>
    <xf numFmtId="165" fontId="12" fillId="0" borderId="0" xfId="6" applyNumberFormat="1" applyFont="1" applyAlignment="1">
      <alignment horizontal="left"/>
    </xf>
    <xf numFmtId="165" fontId="11" fillId="0" borderId="0" xfId="6" applyNumberFormat="1" applyFont="1" applyBorder="1" applyAlignment="1">
      <alignment horizontal="left"/>
    </xf>
    <xf numFmtId="165" fontId="7" fillId="0" borderId="0" xfId="6" applyNumberFormat="1" applyFont="1" applyBorder="1" applyAlignment="1">
      <alignment horizontal="left"/>
    </xf>
    <xf numFmtId="165" fontId="15" fillId="0" borderId="0" xfId="6" applyNumberFormat="1" applyFont="1" applyAlignment="1">
      <alignment horizontal="left"/>
    </xf>
    <xf numFmtId="0" fontId="12" fillId="0" borderId="0" xfId="6" applyNumberFormat="1" applyFont="1" applyAlignment="1">
      <alignment horizontal="left"/>
    </xf>
    <xf numFmtId="0" fontId="11" fillId="0" borderId="0" xfId="6" applyNumberFormat="1" applyFont="1" applyAlignment="1">
      <alignment horizontal="left"/>
    </xf>
    <xf numFmtId="49" fontId="7" fillId="0" borderId="0" xfId="6" applyNumberFormat="1" applyFont="1" applyAlignment="1">
      <alignment horizontal="left"/>
    </xf>
    <xf numFmtId="49" fontId="11" fillId="0" borderId="0" xfId="6" applyNumberFormat="1" applyFont="1" applyAlignment="1">
      <alignment horizontal="left"/>
    </xf>
    <xf numFmtId="0" fontId="9" fillId="0" borderId="0" xfId="6" applyFont="1" applyAlignment="1">
      <alignment horizontal="left"/>
    </xf>
    <xf numFmtId="49" fontId="12" fillId="0" borderId="0" xfId="6" quotePrefix="1" applyNumberFormat="1" applyFont="1" applyAlignment="1">
      <alignment horizontal="left"/>
    </xf>
    <xf numFmtId="49" fontId="11" fillId="0" borderId="0" xfId="6" applyNumberFormat="1" applyFont="1" applyBorder="1" applyAlignment="1">
      <alignment horizontal="left"/>
    </xf>
    <xf numFmtId="0" fontId="10" fillId="0" borderId="0" xfId="8" applyFont="1" applyAlignment="1">
      <alignment horizontal="left"/>
    </xf>
    <xf numFmtId="0" fontId="0" fillId="0" borderId="0" xfId="0" applyAlignment="1">
      <alignment horizontal="left"/>
    </xf>
    <xf numFmtId="165" fontId="11" fillId="0" borderId="0" xfId="6" applyNumberFormat="1" applyFont="1" applyFill="1" applyAlignment="1">
      <alignment horizontal="left"/>
    </xf>
    <xf numFmtId="165" fontId="7" fillId="0" borderId="0" xfId="7" applyNumberFormat="1" applyFont="1" applyFill="1" applyBorder="1" applyAlignment="1" applyProtection="1">
      <alignment horizontal="left"/>
    </xf>
    <xf numFmtId="165" fontId="8" fillId="0" borderId="0" xfId="6" applyNumberFormat="1" applyFont="1" applyBorder="1" applyAlignment="1">
      <alignment horizontal="left"/>
    </xf>
    <xf numFmtId="165" fontId="14" fillId="0" borderId="0" xfId="6" applyNumberFormat="1" applyFont="1" applyAlignment="1">
      <alignment horizontal="left"/>
    </xf>
    <xf numFmtId="165" fontId="14" fillId="0" borderId="0" xfId="6" applyNumberFormat="1" applyFont="1" applyBorder="1" applyAlignment="1">
      <alignment horizontal="left"/>
    </xf>
    <xf numFmtId="0" fontId="13" fillId="0" borderId="0" xfId="6" applyFont="1" applyAlignment="1">
      <alignment horizontal="left"/>
    </xf>
    <xf numFmtId="0" fontId="16" fillId="0" borderId="0" xfId="0" applyFont="1" applyAlignment="1">
      <alignment horizontal="left"/>
    </xf>
    <xf numFmtId="165" fontId="7" fillId="0" borderId="0" xfId="6" applyNumberFormat="1" applyFont="1" applyFill="1" applyBorder="1" applyAlignment="1">
      <alignment horizontal="left"/>
    </xf>
    <xf numFmtId="165" fontId="11" fillId="0" borderId="0" xfId="7" applyNumberFormat="1" applyFont="1" applyFill="1" applyBorder="1" applyAlignment="1" applyProtection="1">
      <alignment horizontal="left"/>
    </xf>
    <xf numFmtId="165" fontId="8" fillId="0" borderId="0" xfId="7" applyNumberFormat="1" applyFont="1" applyFill="1" applyBorder="1" applyAlignment="1" applyProtection="1">
      <alignment horizontal="left"/>
    </xf>
    <xf numFmtId="165" fontId="7" fillId="0" borderId="1" xfId="7" applyNumberFormat="1" applyFont="1" applyFill="1" applyBorder="1" applyAlignment="1" applyProtection="1">
      <alignment horizontal="left"/>
    </xf>
    <xf numFmtId="0" fontId="0" fillId="0" borderId="0" xfId="0" applyFont="1" applyAlignment="1">
      <alignment horizontal="left"/>
    </xf>
    <xf numFmtId="165" fontId="12" fillId="0" borderId="0" xfId="7" applyNumberFormat="1" applyFont="1" applyFill="1" applyBorder="1" applyAlignment="1" applyProtection="1">
      <alignment horizontal="left"/>
    </xf>
    <xf numFmtId="6" fontId="9" fillId="0" borderId="0" xfId="6" applyNumberFormat="1" applyFont="1" applyAlignment="1">
      <alignment horizontal="left"/>
    </xf>
    <xf numFmtId="165" fontId="7" fillId="0" borderId="0" xfId="6" applyNumberFormat="1" applyFont="1" applyFill="1" applyAlignment="1">
      <alignment horizontal="left"/>
    </xf>
    <xf numFmtId="165" fontId="7" fillId="0" borderId="2" xfId="6" applyNumberFormat="1" applyFont="1" applyBorder="1" applyAlignment="1">
      <alignment horizontal="left"/>
    </xf>
    <xf numFmtId="165" fontId="7" fillId="0" borderId="3" xfId="6" applyNumberFormat="1" applyFont="1" applyBorder="1" applyAlignment="1">
      <alignment horizontal="left" vertical="center"/>
    </xf>
  </cellXfs>
  <cellStyles count="9">
    <cellStyle name="Currency 2" xfId="7"/>
    <cellStyle name="Currency 3" xfId="2"/>
    <cellStyle name="Heading1 1" xfId="3"/>
    <cellStyle name="Normal" xfId="0" builtinId="0"/>
    <cellStyle name="Normal 2" xfId="6"/>
    <cellStyle name="Normal 3" xfId="8"/>
    <cellStyle name="Normal 4" xfId="1"/>
    <cellStyle name="Result 1" xfId="4"/>
    <cellStyle name="Result2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9"/>
  <sheetViews>
    <sheetView topLeftCell="A49" zoomScaleNormal="100" workbookViewId="0">
      <selection activeCell="D64" sqref="D64"/>
    </sheetView>
  </sheetViews>
  <sheetFormatPr defaultRowHeight="15"/>
  <cols>
    <col min="1" max="1" width="8.140625" style="15" customWidth="1"/>
    <col min="2" max="2" width="7.28515625" style="15" customWidth="1"/>
    <col min="3" max="3" width="16.140625" style="15" customWidth="1"/>
    <col min="4" max="5" width="8.85546875" style="15" customWidth="1"/>
    <col min="6" max="6" width="9.140625" style="15" customWidth="1"/>
    <col min="7" max="7" width="9.28515625" style="15" customWidth="1"/>
    <col min="8" max="8" width="8.7109375" style="15" customWidth="1"/>
    <col min="9" max="9" width="9.140625" style="15"/>
    <col min="10" max="10" width="7.42578125" style="15" customWidth="1"/>
    <col min="11" max="11" width="5.85546875" style="15" customWidth="1"/>
    <col min="12" max="12" width="9.140625" style="15"/>
    <col min="13" max="13" width="7.140625" style="15" customWidth="1"/>
    <col min="14" max="14" width="6.85546875" style="15" customWidth="1"/>
    <col min="15" max="16384" width="9.140625" style="15"/>
  </cols>
  <sheetData>
    <row r="1" spans="1:27" ht="13.5" customHeight="1">
      <c r="A1" s="1" t="s">
        <v>0</v>
      </c>
      <c r="B1" s="1"/>
      <c r="C1" s="9"/>
      <c r="D1" s="17"/>
      <c r="E1" s="31"/>
      <c r="F1" s="31"/>
      <c r="G1" s="31"/>
      <c r="H1" s="31"/>
      <c r="I1" s="32"/>
      <c r="J1" s="32"/>
      <c r="K1" s="32"/>
      <c r="L1" s="32"/>
      <c r="M1" s="32"/>
      <c r="N1" s="32"/>
      <c r="O1" s="31"/>
      <c r="P1" s="31"/>
      <c r="Q1" s="31"/>
      <c r="R1" s="31"/>
      <c r="S1" s="31"/>
      <c r="T1" s="31"/>
      <c r="U1" s="31"/>
      <c r="V1" s="31"/>
      <c r="W1" s="31"/>
      <c r="X1" s="31"/>
      <c r="Y1" s="18"/>
      <c r="Z1" s="18"/>
      <c r="AA1" s="11"/>
    </row>
    <row r="2" spans="1:27" s="22" customFormat="1" hidden="1">
      <c r="A2" s="1" t="s">
        <v>91</v>
      </c>
      <c r="B2" s="1"/>
      <c r="C2" s="9"/>
      <c r="D2" s="17"/>
      <c r="E2" s="1" t="s">
        <v>30</v>
      </c>
      <c r="F2" s="1" t="s">
        <v>31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9"/>
      <c r="S2" s="19"/>
      <c r="T2" s="1"/>
      <c r="U2" s="20"/>
      <c r="V2" s="20"/>
      <c r="W2" s="1"/>
      <c r="X2" s="1"/>
      <c r="Y2" s="21"/>
      <c r="Z2" s="20"/>
      <c r="AA2" s="20"/>
    </row>
    <row r="3" spans="1:27" hidden="1">
      <c r="A3" s="2"/>
      <c r="B3" s="2"/>
      <c r="C3" s="10"/>
      <c r="D3" s="11"/>
      <c r="E3" s="2"/>
      <c r="F3" s="2"/>
      <c r="G3" s="2"/>
      <c r="H3" s="2"/>
      <c r="I3" s="2"/>
      <c r="J3" s="2"/>
      <c r="K3" s="2"/>
      <c r="L3" s="2"/>
      <c r="M3" s="2"/>
      <c r="N3" s="2"/>
      <c r="O3" s="11"/>
      <c r="P3" s="2"/>
      <c r="Q3" s="2"/>
      <c r="R3" s="11"/>
      <c r="S3" s="2"/>
      <c r="T3" s="11"/>
      <c r="U3" s="18"/>
      <c r="V3" s="18"/>
      <c r="W3" s="18"/>
      <c r="X3" s="18"/>
      <c r="Y3" s="18"/>
      <c r="Z3" s="18"/>
      <c r="AA3" s="11"/>
    </row>
    <row r="4" spans="1:27">
      <c r="A4" s="1" t="s">
        <v>93</v>
      </c>
      <c r="B4" s="1"/>
      <c r="C4" s="9"/>
      <c r="D4" s="21">
        <v>6330.75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1"/>
      <c r="U4" s="20"/>
      <c r="V4" s="20"/>
      <c r="W4" s="20"/>
      <c r="X4" s="20"/>
      <c r="Y4" s="20"/>
      <c r="Z4" s="20"/>
      <c r="AA4" s="21"/>
    </row>
    <row r="5" spans="1:27">
      <c r="A5" s="1" t="s">
        <v>35</v>
      </c>
      <c r="B5" s="1"/>
      <c r="C5" s="9"/>
      <c r="D5" s="17">
        <v>29.05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1"/>
      <c r="U5" s="20"/>
      <c r="V5" s="20"/>
      <c r="W5" s="20"/>
      <c r="X5" s="20"/>
      <c r="Y5" s="20"/>
      <c r="Z5" s="20"/>
      <c r="AA5" s="21"/>
    </row>
    <row r="6" spans="1:27">
      <c r="A6" s="2"/>
      <c r="B6" s="2"/>
      <c r="C6" s="10"/>
      <c r="D6" s="1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2"/>
      <c r="T6" s="11"/>
      <c r="U6" s="18"/>
      <c r="V6" s="18"/>
      <c r="W6" s="18"/>
      <c r="X6" s="18"/>
      <c r="Y6" s="18"/>
      <c r="Z6" s="18"/>
      <c r="AA6" s="11"/>
    </row>
    <row r="7" spans="1:27">
      <c r="A7" s="1" t="s">
        <v>1</v>
      </c>
      <c r="B7" s="1"/>
      <c r="C7" s="9"/>
      <c r="D7" s="17"/>
      <c r="E7" s="1" t="s">
        <v>30</v>
      </c>
      <c r="F7" s="1" t="s">
        <v>31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21"/>
      <c r="U7" s="20"/>
      <c r="V7" s="20"/>
      <c r="W7" s="20"/>
      <c r="X7" s="20"/>
      <c r="Y7" s="20"/>
      <c r="Z7" s="20"/>
      <c r="AA7" s="21"/>
    </row>
    <row r="8" spans="1:27">
      <c r="A8" s="1" t="s">
        <v>2</v>
      </c>
      <c r="B8" s="1" t="s">
        <v>3</v>
      </c>
      <c r="C8" s="9" t="s">
        <v>4</v>
      </c>
      <c r="D8" s="1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23"/>
      <c r="S8" s="1"/>
      <c r="T8" s="21"/>
      <c r="U8" s="20"/>
      <c r="V8" s="20"/>
      <c r="W8" s="20"/>
      <c r="X8" s="20"/>
      <c r="Y8" s="20"/>
      <c r="Z8" s="20"/>
      <c r="AA8" s="21"/>
    </row>
    <row r="9" spans="1:27">
      <c r="A9" s="2" t="s">
        <v>29</v>
      </c>
      <c r="B9" s="2"/>
      <c r="C9" s="10" t="s">
        <v>5</v>
      </c>
      <c r="D9" s="24">
        <v>1500</v>
      </c>
      <c r="E9" s="5">
        <v>1500</v>
      </c>
      <c r="F9" s="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23"/>
      <c r="S9" s="2"/>
      <c r="T9" s="11"/>
      <c r="U9" s="18"/>
      <c r="V9" s="18"/>
      <c r="W9" s="18"/>
      <c r="X9" s="18"/>
      <c r="Y9" s="18"/>
      <c r="Z9" s="18"/>
      <c r="AA9" s="11"/>
    </row>
    <row r="10" spans="1:27">
      <c r="A10" s="2" t="s">
        <v>26</v>
      </c>
      <c r="B10" s="2"/>
      <c r="C10" s="10" t="s">
        <v>27</v>
      </c>
      <c r="D10" s="24">
        <v>36</v>
      </c>
      <c r="E10" s="2"/>
      <c r="F10" s="2">
        <v>36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6"/>
      <c r="S10" s="2"/>
      <c r="T10" s="11"/>
      <c r="U10" s="18"/>
      <c r="V10" s="18"/>
      <c r="W10" s="18"/>
      <c r="X10" s="18"/>
      <c r="Y10" s="18"/>
      <c r="Z10" s="18"/>
      <c r="AA10" s="11"/>
    </row>
    <row r="11" spans="1:27">
      <c r="A11" s="2" t="s">
        <v>45</v>
      </c>
      <c r="B11" s="2"/>
      <c r="C11" s="10" t="s">
        <v>5</v>
      </c>
      <c r="D11" s="24">
        <v>1500</v>
      </c>
      <c r="E11" s="2">
        <v>1500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6"/>
      <c r="S11" s="2"/>
      <c r="T11" s="11"/>
      <c r="U11" s="18"/>
      <c r="V11" s="18"/>
      <c r="W11" s="18"/>
      <c r="X11" s="18"/>
      <c r="Y11" s="18"/>
      <c r="Z11" s="18"/>
      <c r="AA11" s="11"/>
    </row>
    <row r="12" spans="1:27">
      <c r="A12" s="2" t="s">
        <v>66</v>
      </c>
      <c r="B12" s="8">
        <v>500033</v>
      </c>
      <c r="C12" s="10" t="s">
        <v>73</v>
      </c>
      <c r="D12" s="24">
        <v>12.9</v>
      </c>
      <c r="E12" s="2"/>
      <c r="F12" s="2">
        <v>12.9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6"/>
      <c r="S12" s="2"/>
      <c r="T12" s="11"/>
      <c r="U12" s="18"/>
      <c r="V12" s="18"/>
      <c r="W12" s="18"/>
      <c r="X12" s="18"/>
      <c r="Y12" s="18"/>
      <c r="Z12" s="18"/>
      <c r="AA12" s="11"/>
    </row>
    <row r="13" spans="1:27">
      <c r="A13" s="2" t="s">
        <v>66</v>
      </c>
      <c r="B13" s="8">
        <v>500033</v>
      </c>
      <c r="C13" s="10" t="s">
        <v>71</v>
      </c>
      <c r="D13" s="24">
        <v>93.7</v>
      </c>
      <c r="E13" s="2"/>
      <c r="F13" s="2">
        <v>93.7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6"/>
      <c r="S13" s="2"/>
      <c r="T13" s="11"/>
      <c r="U13" s="18"/>
      <c r="V13" s="18"/>
      <c r="W13" s="18"/>
      <c r="X13" s="18"/>
      <c r="Y13" s="18"/>
      <c r="Z13" s="18"/>
      <c r="AA13" s="11"/>
    </row>
    <row r="14" spans="1:27">
      <c r="A14" s="2" t="s">
        <v>81</v>
      </c>
      <c r="B14" s="8" t="s">
        <v>76</v>
      </c>
      <c r="C14" s="10" t="s">
        <v>75</v>
      </c>
      <c r="D14" s="24">
        <v>11.02</v>
      </c>
      <c r="E14" s="2"/>
      <c r="F14" s="2">
        <v>11.02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6"/>
      <c r="S14" s="2"/>
      <c r="T14" s="11"/>
      <c r="U14" s="18"/>
      <c r="V14" s="18"/>
      <c r="W14" s="18"/>
      <c r="X14" s="18"/>
      <c r="Y14" s="18"/>
      <c r="Z14" s="18"/>
      <c r="AA14" s="11"/>
    </row>
    <row r="15" spans="1:27">
      <c r="A15" s="2" t="s">
        <v>74</v>
      </c>
      <c r="B15" s="8">
        <v>500034</v>
      </c>
      <c r="C15" s="10" t="s">
        <v>72</v>
      </c>
      <c r="D15" s="24">
        <v>19.36</v>
      </c>
      <c r="E15" s="2"/>
      <c r="F15" s="2">
        <v>19.36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6"/>
      <c r="S15" s="2"/>
      <c r="T15" s="11"/>
      <c r="U15" s="18"/>
      <c r="V15" s="18"/>
      <c r="W15" s="18"/>
      <c r="X15" s="18"/>
      <c r="Y15" s="18"/>
      <c r="Z15" s="18"/>
      <c r="AA15" s="11"/>
    </row>
    <row r="16" spans="1:27">
      <c r="A16" s="2" t="s">
        <v>77</v>
      </c>
      <c r="B16" s="8">
        <v>500035</v>
      </c>
      <c r="C16" s="10" t="s">
        <v>78</v>
      </c>
      <c r="D16" s="24">
        <v>6.45</v>
      </c>
      <c r="E16" s="2"/>
      <c r="F16" s="2">
        <v>6.45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6"/>
      <c r="S16" s="2"/>
      <c r="T16" s="11"/>
      <c r="U16" s="18"/>
      <c r="V16" s="18"/>
      <c r="W16" s="18"/>
      <c r="X16" s="18"/>
      <c r="Y16" s="18"/>
      <c r="Z16" s="18"/>
      <c r="AA16" s="11"/>
    </row>
    <row r="17" spans="1:27">
      <c r="A17" s="2" t="s">
        <v>77</v>
      </c>
      <c r="B17" s="8">
        <v>500035</v>
      </c>
      <c r="C17" s="10" t="s">
        <v>79</v>
      </c>
      <c r="D17" s="24">
        <v>6.45</v>
      </c>
      <c r="E17" s="2"/>
      <c r="F17" s="2">
        <v>6.45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6"/>
      <c r="S17" s="2"/>
      <c r="T17" s="11"/>
      <c r="U17" s="18"/>
      <c r="V17" s="18"/>
      <c r="W17" s="18"/>
      <c r="X17" s="18"/>
      <c r="Y17" s="18"/>
      <c r="Z17" s="18"/>
      <c r="AA17" s="11"/>
    </row>
    <row r="18" spans="1:27">
      <c r="A18" s="2" t="s">
        <v>77</v>
      </c>
      <c r="B18" s="8">
        <v>500035</v>
      </c>
      <c r="C18" s="10" t="s">
        <v>80</v>
      </c>
      <c r="D18" s="24">
        <v>4.51</v>
      </c>
      <c r="E18" s="2"/>
      <c r="F18" s="2">
        <v>4.51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6"/>
      <c r="S18" s="2"/>
      <c r="T18" s="11"/>
      <c r="U18" s="18"/>
      <c r="V18" s="18"/>
      <c r="W18" s="18"/>
      <c r="X18" s="18"/>
      <c r="Y18" s="18"/>
      <c r="Z18" s="18"/>
      <c r="AA18" s="11"/>
    </row>
    <row r="19" spans="1:27">
      <c r="A19" s="2" t="s">
        <v>82</v>
      </c>
      <c r="B19" s="8">
        <v>500036</v>
      </c>
      <c r="C19" s="10" t="s">
        <v>83</v>
      </c>
      <c r="D19" s="24">
        <v>6.45</v>
      </c>
      <c r="E19" s="2"/>
      <c r="F19" s="2">
        <v>6.45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6"/>
      <c r="S19" s="2"/>
      <c r="T19" s="11"/>
      <c r="U19" s="18"/>
      <c r="V19" s="18"/>
      <c r="W19" s="18"/>
      <c r="X19" s="18"/>
      <c r="Y19" s="18"/>
      <c r="Z19" s="18"/>
      <c r="AA19" s="11"/>
    </row>
    <row r="20" spans="1:27">
      <c r="A20" s="11" t="s">
        <v>87</v>
      </c>
      <c r="B20" s="11">
        <v>500037</v>
      </c>
      <c r="C20" s="11" t="s">
        <v>88</v>
      </c>
      <c r="D20" s="25">
        <v>12.9</v>
      </c>
      <c r="E20" s="25"/>
      <c r="F20" s="25">
        <v>12.9</v>
      </c>
      <c r="G20" s="25"/>
      <c r="H20" s="25"/>
      <c r="I20" s="2"/>
      <c r="J20" s="2"/>
      <c r="K20" s="2"/>
      <c r="L20" s="2"/>
      <c r="M20" s="2"/>
      <c r="N20" s="2"/>
      <c r="O20" s="2"/>
      <c r="P20" s="2"/>
      <c r="Q20" s="2"/>
      <c r="R20" s="16"/>
      <c r="S20" s="2"/>
      <c r="T20" s="11"/>
      <c r="U20" s="18"/>
      <c r="V20" s="18"/>
      <c r="W20" s="18"/>
      <c r="X20" s="18"/>
      <c r="Y20" s="18"/>
      <c r="Z20" s="18"/>
      <c r="AA20" s="11"/>
    </row>
    <row r="21" spans="1:27" ht="15.75" thickBot="1">
      <c r="A21" s="11" t="s">
        <v>110</v>
      </c>
      <c r="B21" s="11">
        <v>500038</v>
      </c>
      <c r="C21" s="11" t="s">
        <v>111</v>
      </c>
      <c r="D21" s="25">
        <v>11.65</v>
      </c>
      <c r="E21" s="25"/>
      <c r="F21" s="25">
        <v>11.65</v>
      </c>
      <c r="G21" s="25"/>
      <c r="H21" s="25"/>
      <c r="I21" s="2"/>
      <c r="J21" s="2"/>
      <c r="K21" s="2"/>
      <c r="L21" s="2"/>
      <c r="M21" s="2"/>
      <c r="N21" s="2"/>
      <c r="O21" s="2"/>
      <c r="P21" s="2"/>
      <c r="Q21" s="2"/>
      <c r="R21" s="16"/>
      <c r="S21" s="2"/>
      <c r="T21" s="11"/>
      <c r="U21" s="18"/>
      <c r="V21" s="18"/>
      <c r="W21" s="18"/>
      <c r="X21" s="18"/>
      <c r="Y21" s="18"/>
      <c r="Z21" s="18"/>
      <c r="AA21" s="11"/>
    </row>
    <row r="22" spans="1:27" ht="16.5" thickTop="1" thickBot="1">
      <c r="A22" s="1" t="s">
        <v>6</v>
      </c>
      <c r="B22" s="1"/>
      <c r="C22" s="9"/>
      <c r="D22" s="26">
        <f>SUM(D9:D21)</f>
        <v>3221.39</v>
      </c>
      <c r="E22" s="26">
        <f t="shared" ref="E22:F22" si="0">SUM(E9:E20)</f>
        <v>3000</v>
      </c>
      <c r="F22" s="26">
        <f>SUM(F9:F21)</f>
        <v>221.39</v>
      </c>
      <c r="G22" s="26"/>
      <c r="H22" s="26"/>
      <c r="I22" s="5"/>
      <c r="J22" s="5"/>
      <c r="K22" s="5"/>
      <c r="L22" s="5"/>
      <c r="M22" s="5"/>
      <c r="N22" s="5"/>
      <c r="O22" s="2"/>
      <c r="P22" s="2"/>
      <c r="Q22" s="2"/>
      <c r="R22" s="16"/>
      <c r="S22" s="2"/>
      <c r="T22" s="11"/>
      <c r="U22" s="18"/>
      <c r="V22" s="18"/>
      <c r="W22" s="18"/>
      <c r="X22" s="18"/>
      <c r="Y22" s="18"/>
      <c r="Z22" s="18"/>
      <c r="AA22" s="11"/>
    </row>
    <row r="23" spans="1:27" ht="15.75" thickTop="1">
      <c r="A23" s="2"/>
      <c r="B23" s="2"/>
      <c r="C23" s="10"/>
      <c r="D23" s="11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6"/>
      <c r="S23" s="2"/>
      <c r="T23" s="11"/>
      <c r="U23" s="18"/>
      <c r="V23" s="18"/>
      <c r="W23" s="18"/>
      <c r="X23" s="18"/>
      <c r="Y23" s="18"/>
      <c r="Z23" s="18"/>
      <c r="AA23" s="14"/>
    </row>
    <row r="24" spans="1:27" s="22" customFormat="1">
      <c r="A24" s="6" t="s">
        <v>7</v>
      </c>
      <c r="B24" s="1"/>
      <c r="C24" s="9"/>
      <c r="D24" s="17"/>
      <c r="E24" s="1" t="s">
        <v>95</v>
      </c>
      <c r="F24" s="1" t="s">
        <v>31</v>
      </c>
      <c r="G24" s="1" t="s">
        <v>32</v>
      </c>
      <c r="H24" s="1" t="s">
        <v>33</v>
      </c>
      <c r="I24" s="1" t="s">
        <v>96</v>
      </c>
      <c r="J24" s="1" t="s">
        <v>97</v>
      </c>
      <c r="K24" s="1" t="s">
        <v>39</v>
      </c>
      <c r="L24" s="1" t="s">
        <v>42</v>
      </c>
      <c r="M24" s="1" t="s">
        <v>44</v>
      </c>
      <c r="N24" s="1" t="s">
        <v>69</v>
      </c>
      <c r="O24" s="1"/>
      <c r="P24" s="1"/>
      <c r="Q24" s="30"/>
      <c r="R24" s="1"/>
      <c r="S24" s="21"/>
      <c r="T24" s="20"/>
      <c r="U24" s="20"/>
      <c r="V24" s="20"/>
      <c r="W24" s="20"/>
      <c r="X24" s="20"/>
      <c r="Y24" s="20"/>
    </row>
    <row r="25" spans="1:27">
      <c r="A25" s="1" t="s">
        <v>2</v>
      </c>
      <c r="B25" s="1" t="s">
        <v>8</v>
      </c>
      <c r="C25" s="9" t="s">
        <v>4</v>
      </c>
      <c r="D25" s="17"/>
      <c r="E25" s="1"/>
      <c r="F25" s="1"/>
      <c r="G25" s="2"/>
      <c r="H25" s="2"/>
      <c r="I25" s="2"/>
      <c r="J25" s="2"/>
      <c r="K25" s="2"/>
      <c r="L25" s="2"/>
      <c r="M25" s="2"/>
      <c r="N25" s="2"/>
      <c r="O25" s="2"/>
      <c r="P25" s="2"/>
      <c r="Q25" s="16"/>
      <c r="R25" s="2"/>
      <c r="S25" s="11"/>
      <c r="T25" s="18"/>
      <c r="U25" s="18"/>
      <c r="V25" s="18"/>
      <c r="W25" s="18"/>
      <c r="X25" s="18"/>
      <c r="Y25" s="18"/>
    </row>
    <row r="26" spans="1:27" s="27" customFormat="1">
      <c r="A26" s="2" t="s">
        <v>24</v>
      </c>
      <c r="B26" s="8">
        <v>477</v>
      </c>
      <c r="C26" s="10" t="s">
        <v>34</v>
      </c>
      <c r="D26" s="24">
        <v>16</v>
      </c>
      <c r="E26" s="2"/>
      <c r="F26" s="2">
        <v>16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16"/>
      <c r="R26" s="2"/>
      <c r="S26" s="11"/>
      <c r="T26" s="18"/>
      <c r="U26" s="18"/>
      <c r="V26" s="18"/>
      <c r="W26" s="18"/>
      <c r="X26" s="18"/>
      <c r="Y26" s="18"/>
    </row>
    <row r="27" spans="1:27">
      <c r="A27" s="3" t="s">
        <v>24</v>
      </c>
      <c r="B27" s="7">
        <v>478</v>
      </c>
      <c r="C27" s="12" t="s">
        <v>25</v>
      </c>
      <c r="D27" s="28">
        <v>10</v>
      </c>
      <c r="E27" s="2"/>
      <c r="F27" s="2"/>
      <c r="G27" s="2">
        <v>10</v>
      </c>
      <c r="H27" s="2"/>
      <c r="I27" s="2"/>
      <c r="J27" s="2"/>
      <c r="K27" s="2"/>
      <c r="L27" s="2"/>
      <c r="M27" s="2"/>
      <c r="N27" s="2"/>
      <c r="O27" s="2"/>
      <c r="P27" s="2"/>
      <c r="Q27" s="16"/>
      <c r="R27" s="2"/>
      <c r="S27" s="29"/>
      <c r="T27" s="18"/>
      <c r="U27" s="18"/>
      <c r="V27" s="18"/>
      <c r="W27" s="18"/>
      <c r="X27" s="18"/>
      <c r="Y27" s="18"/>
    </row>
    <row r="28" spans="1:27">
      <c r="A28" s="2" t="s">
        <v>24</v>
      </c>
      <c r="B28" s="8">
        <v>479</v>
      </c>
      <c r="C28" s="10" t="s">
        <v>28</v>
      </c>
      <c r="D28" s="24">
        <v>250</v>
      </c>
      <c r="E28" s="5"/>
      <c r="F28" s="5"/>
      <c r="G28" s="2"/>
      <c r="H28" s="2">
        <v>250</v>
      </c>
      <c r="I28" s="2"/>
      <c r="J28" s="2"/>
      <c r="K28" s="2"/>
      <c r="L28" s="2"/>
      <c r="M28" s="2"/>
      <c r="N28" s="2"/>
      <c r="O28" s="2"/>
      <c r="P28" s="2"/>
      <c r="Q28" s="16"/>
      <c r="R28" s="2"/>
      <c r="S28" s="11"/>
      <c r="T28" s="18"/>
      <c r="U28" s="18"/>
      <c r="V28" s="18"/>
      <c r="W28" s="18"/>
      <c r="X28" s="18"/>
      <c r="Y28" s="18"/>
    </row>
    <row r="29" spans="1:27">
      <c r="A29" s="2" t="s">
        <v>36</v>
      </c>
      <c r="B29" s="8">
        <v>480</v>
      </c>
      <c r="C29" s="10" t="s">
        <v>40</v>
      </c>
      <c r="D29" s="24">
        <v>297.45999999999998</v>
      </c>
      <c r="E29" s="4"/>
      <c r="F29" s="4"/>
      <c r="G29" s="2"/>
      <c r="H29" s="2"/>
      <c r="I29" s="2">
        <v>297.45999999999998</v>
      </c>
      <c r="J29" s="2"/>
      <c r="K29" s="2"/>
      <c r="L29" s="2"/>
      <c r="M29" s="2"/>
      <c r="N29" s="2"/>
      <c r="O29" s="2"/>
      <c r="P29" s="2"/>
      <c r="Q29" s="2"/>
      <c r="R29" s="2"/>
      <c r="S29" s="11"/>
      <c r="T29" s="18"/>
      <c r="U29" s="18"/>
      <c r="V29" s="18"/>
      <c r="W29" s="18"/>
      <c r="X29" s="18"/>
      <c r="Y29" s="18"/>
    </row>
    <row r="30" spans="1:27">
      <c r="A30" s="2" t="s">
        <v>36</v>
      </c>
      <c r="B30" s="8">
        <v>481</v>
      </c>
      <c r="C30" s="10" t="s">
        <v>37</v>
      </c>
      <c r="D30" s="24">
        <v>107.33</v>
      </c>
      <c r="E30" s="16"/>
      <c r="F30" s="16"/>
      <c r="G30" s="2"/>
      <c r="H30" s="2"/>
      <c r="I30" s="2"/>
      <c r="J30" s="2">
        <v>107.33</v>
      </c>
      <c r="K30" s="2"/>
      <c r="L30" s="2"/>
      <c r="M30" s="2"/>
      <c r="N30" s="2"/>
      <c r="O30" s="2"/>
      <c r="P30" s="2"/>
      <c r="Q30" s="2"/>
      <c r="R30" s="2"/>
      <c r="S30" s="11"/>
      <c r="T30" s="18"/>
      <c r="U30" s="18"/>
      <c r="V30" s="18"/>
      <c r="W30" s="18"/>
      <c r="X30" s="18"/>
      <c r="Y30" s="18"/>
    </row>
    <row r="31" spans="1:27">
      <c r="A31" s="2" t="s">
        <v>36</v>
      </c>
      <c r="B31" s="8">
        <v>482</v>
      </c>
      <c r="C31" s="10" t="s">
        <v>34</v>
      </c>
      <c r="D31" s="24">
        <v>8</v>
      </c>
      <c r="E31" s="16"/>
      <c r="F31" s="16">
        <v>8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11"/>
      <c r="T31" s="18"/>
      <c r="U31" s="18"/>
      <c r="V31" s="18"/>
      <c r="W31" s="18"/>
      <c r="X31" s="18"/>
      <c r="Y31" s="18"/>
    </row>
    <row r="32" spans="1:27">
      <c r="A32" s="2" t="s">
        <v>36</v>
      </c>
      <c r="B32" s="8">
        <v>483</v>
      </c>
      <c r="C32" s="10" t="s">
        <v>38</v>
      </c>
      <c r="D32" s="24">
        <v>92.4</v>
      </c>
      <c r="E32" s="16"/>
      <c r="F32" s="16"/>
      <c r="G32" s="2"/>
      <c r="H32" s="2"/>
      <c r="I32" s="2"/>
      <c r="J32" s="2"/>
      <c r="K32" s="2">
        <v>15.4</v>
      </c>
      <c r="L32" s="2">
        <v>77</v>
      </c>
      <c r="M32" s="2"/>
      <c r="N32" s="2"/>
      <c r="O32" s="2"/>
      <c r="P32" s="2"/>
      <c r="Q32" s="2"/>
      <c r="R32" s="2"/>
      <c r="S32" s="11"/>
      <c r="T32" s="18"/>
      <c r="U32" s="18"/>
      <c r="V32" s="18"/>
      <c r="W32" s="18"/>
      <c r="X32" s="18"/>
      <c r="Y32" s="18"/>
    </row>
    <row r="33" spans="1:25">
      <c r="A33" s="2" t="s">
        <v>36</v>
      </c>
      <c r="B33" s="8">
        <v>484</v>
      </c>
      <c r="C33" s="10" t="s">
        <v>41</v>
      </c>
      <c r="D33" s="24">
        <v>255</v>
      </c>
      <c r="E33" s="16"/>
      <c r="F33" s="16"/>
      <c r="G33" s="2"/>
      <c r="H33" s="2"/>
      <c r="I33" s="2"/>
      <c r="J33" s="2"/>
      <c r="K33" s="2"/>
      <c r="L33" s="2">
        <v>255</v>
      </c>
      <c r="M33" s="2"/>
      <c r="N33" s="2"/>
      <c r="O33" s="2"/>
      <c r="P33" s="2"/>
      <c r="Q33" s="2"/>
      <c r="R33" s="2"/>
      <c r="S33" s="11"/>
      <c r="T33" s="18"/>
      <c r="U33" s="18"/>
      <c r="V33" s="18"/>
      <c r="W33" s="18"/>
      <c r="X33" s="18"/>
      <c r="Y33" s="18"/>
    </row>
    <row r="34" spans="1:25">
      <c r="A34" s="2" t="s">
        <v>36</v>
      </c>
      <c r="B34" s="8">
        <v>485</v>
      </c>
      <c r="C34" s="10" t="s">
        <v>25</v>
      </c>
      <c r="D34" s="24">
        <v>10</v>
      </c>
      <c r="E34" s="16"/>
      <c r="F34" s="16"/>
      <c r="G34" s="2">
        <v>10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11"/>
      <c r="T34" s="18"/>
      <c r="U34" s="18"/>
      <c r="V34" s="18"/>
      <c r="W34" s="18"/>
      <c r="X34" s="18"/>
      <c r="Y34" s="18"/>
    </row>
    <row r="35" spans="1:25">
      <c r="A35" s="2" t="s">
        <v>36</v>
      </c>
      <c r="B35" s="8">
        <v>486</v>
      </c>
      <c r="C35" s="10" t="s">
        <v>43</v>
      </c>
      <c r="D35" s="24">
        <v>120</v>
      </c>
      <c r="E35" s="16"/>
      <c r="F35" s="16"/>
      <c r="G35" s="1"/>
      <c r="H35" s="1"/>
      <c r="I35" s="1"/>
      <c r="J35" s="1"/>
      <c r="K35" s="1">
        <v>20</v>
      </c>
      <c r="L35" s="1"/>
      <c r="M35" s="1">
        <v>100</v>
      </c>
      <c r="N35" s="1"/>
      <c r="O35" s="2"/>
      <c r="P35" s="1"/>
      <c r="Q35" s="1"/>
      <c r="R35" s="2"/>
      <c r="S35" s="11"/>
      <c r="T35" s="18"/>
      <c r="U35" s="18"/>
      <c r="V35" s="18"/>
      <c r="W35" s="18"/>
      <c r="X35" s="18"/>
      <c r="Y35" s="18"/>
    </row>
    <row r="36" spans="1:25">
      <c r="A36" s="2" t="s">
        <v>46</v>
      </c>
      <c r="B36" s="8">
        <v>487</v>
      </c>
      <c r="C36" s="10" t="s">
        <v>25</v>
      </c>
      <c r="D36" s="24">
        <v>10</v>
      </c>
      <c r="E36" s="16"/>
      <c r="F36" s="16"/>
      <c r="G36" s="1">
        <v>10</v>
      </c>
      <c r="H36" s="1"/>
      <c r="I36" s="1"/>
      <c r="J36" s="2"/>
      <c r="K36" s="1"/>
      <c r="L36" s="1"/>
      <c r="M36" s="1"/>
      <c r="N36" s="1"/>
      <c r="O36" s="1"/>
      <c r="P36" s="2"/>
      <c r="Q36" s="1"/>
      <c r="R36" s="2"/>
      <c r="S36" s="11"/>
      <c r="T36" s="18"/>
      <c r="U36" s="18"/>
      <c r="V36" s="18"/>
      <c r="W36" s="18"/>
      <c r="X36" s="18"/>
      <c r="Y36" s="18"/>
    </row>
    <row r="37" spans="1:25">
      <c r="A37" s="2" t="s">
        <v>46</v>
      </c>
      <c r="B37" s="8">
        <v>488</v>
      </c>
      <c r="C37" s="10" t="s">
        <v>40</v>
      </c>
      <c r="D37" s="24">
        <v>132.44999999999999</v>
      </c>
      <c r="E37" s="16"/>
      <c r="F37" s="16"/>
      <c r="G37" s="2"/>
      <c r="H37" s="1"/>
      <c r="I37" s="1">
        <v>132.44999999999999</v>
      </c>
      <c r="J37" s="1"/>
      <c r="K37" s="1"/>
      <c r="L37" s="1"/>
      <c r="M37" s="1"/>
      <c r="N37" s="2"/>
      <c r="O37" s="2"/>
      <c r="P37" s="2"/>
      <c r="Q37" s="1"/>
      <c r="R37" s="2"/>
      <c r="S37" s="11"/>
      <c r="T37" s="18"/>
      <c r="U37" s="18"/>
      <c r="V37" s="18"/>
      <c r="W37" s="18"/>
      <c r="X37" s="18"/>
      <c r="Y37" s="18"/>
    </row>
    <row r="38" spans="1:25">
      <c r="A38" s="2" t="s">
        <v>63</v>
      </c>
      <c r="B38" s="8">
        <v>489</v>
      </c>
      <c r="C38" s="10" t="s">
        <v>64</v>
      </c>
      <c r="D38" s="24">
        <v>334.4</v>
      </c>
      <c r="E38" s="16">
        <v>334.4</v>
      </c>
      <c r="F38" s="16"/>
      <c r="G38" s="5"/>
      <c r="H38" s="5"/>
      <c r="I38" s="5"/>
      <c r="J38" s="5"/>
      <c r="K38" s="5"/>
      <c r="L38" s="5"/>
      <c r="M38" s="5"/>
      <c r="N38" s="5"/>
      <c r="O38" s="5"/>
      <c r="P38" s="4"/>
      <c r="Q38" s="5"/>
      <c r="R38" s="2"/>
      <c r="S38" s="11"/>
      <c r="T38" s="18"/>
      <c r="U38" s="18"/>
      <c r="V38" s="18"/>
      <c r="W38" s="18"/>
      <c r="X38" s="18"/>
      <c r="Y38" s="18"/>
    </row>
    <row r="39" spans="1:25">
      <c r="A39" s="2" t="s">
        <v>63</v>
      </c>
      <c r="B39" s="8">
        <v>490</v>
      </c>
      <c r="C39" s="10" t="s">
        <v>65</v>
      </c>
      <c r="D39" s="24" t="s">
        <v>85</v>
      </c>
      <c r="E39" s="16"/>
      <c r="F39" s="16"/>
      <c r="G39" s="5"/>
      <c r="H39" s="5"/>
      <c r="I39" s="5"/>
      <c r="J39" s="5"/>
      <c r="K39" s="5"/>
      <c r="L39" s="5"/>
      <c r="M39" s="5"/>
      <c r="N39" s="5"/>
      <c r="O39" s="5"/>
      <c r="P39" s="4"/>
      <c r="Q39" s="5"/>
      <c r="R39" s="2"/>
      <c r="S39" s="11"/>
      <c r="T39" s="18"/>
      <c r="U39" s="18"/>
      <c r="V39" s="18"/>
      <c r="W39" s="18"/>
      <c r="X39" s="18"/>
      <c r="Y39" s="18"/>
    </row>
    <row r="40" spans="1:25">
      <c r="A40" s="2" t="s">
        <v>63</v>
      </c>
      <c r="B40" s="8">
        <v>491</v>
      </c>
      <c r="C40" s="10" t="s">
        <v>41</v>
      </c>
      <c r="D40" s="24">
        <v>255</v>
      </c>
      <c r="E40" s="16"/>
      <c r="F40" s="16"/>
      <c r="G40" s="5"/>
      <c r="H40" s="5"/>
      <c r="I40" s="5"/>
      <c r="J40" s="5"/>
      <c r="K40" s="5"/>
      <c r="L40" s="5">
        <v>255</v>
      </c>
      <c r="M40" s="5"/>
      <c r="N40" s="5"/>
      <c r="O40" s="5"/>
      <c r="P40" s="4"/>
      <c r="Q40" s="5"/>
      <c r="R40" s="2"/>
      <c r="S40" s="11"/>
      <c r="T40" s="18"/>
      <c r="U40" s="18"/>
      <c r="V40" s="18"/>
      <c r="W40" s="18"/>
      <c r="X40" s="18"/>
      <c r="Y40" s="18"/>
    </row>
    <row r="41" spans="1:25">
      <c r="A41" s="2" t="s">
        <v>63</v>
      </c>
      <c r="B41" s="8">
        <v>492</v>
      </c>
      <c r="C41" s="10" t="s">
        <v>25</v>
      </c>
      <c r="D41" s="24">
        <v>10</v>
      </c>
      <c r="E41" s="16"/>
      <c r="F41" s="16"/>
      <c r="G41" s="5">
        <v>10</v>
      </c>
      <c r="H41" s="5"/>
      <c r="I41" s="5"/>
      <c r="J41" s="5"/>
      <c r="K41" s="5"/>
      <c r="L41" s="5"/>
      <c r="M41" s="5"/>
      <c r="N41" s="5"/>
      <c r="O41" s="5"/>
      <c r="P41" s="4"/>
      <c r="Q41" s="5"/>
      <c r="R41" s="2"/>
      <c r="S41" s="11"/>
      <c r="T41" s="18"/>
      <c r="U41" s="18"/>
      <c r="V41" s="18"/>
      <c r="W41" s="18"/>
      <c r="X41" s="18"/>
      <c r="Y41" s="18"/>
    </row>
    <row r="42" spans="1:25">
      <c r="A42" s="2" t="s">
        <v>63</v>
      </c>
      <c r="B42" s="8">
        <v>493</v>
      </c>
      <c r="C42" s="10" t="s">
        <v>34</v>
      </c>
      <c r="D42" s="24">
        <v>16</v>
      </c>
      <c r="E42" s="16"/>
      <c r="F42" s="16">
        <v>16</v>
      </c>
      <c r="G42" s="5"/>
      <c r="H42" s="5"/>
      <c r="I42" s="5"/>
      <c r="J42" s="5"/>
      <c r="K42" s="5"/>
      <c r="L42" s="5"/>
      <c r="M42" s="5"/>
      <c r="N42" s="5"/>
      <c r="O42" s="5"/>
      <c r="P42" s="4"/>
      <c r="Q42" s="5"/>
      <c r="R42" s="2"/>
      <c r="S42" s="11"/>
      <c r="T42" s="18"/>
      <c r="U42" s="18"/>
      <c r="V42" s="18"/>
      <c r="W42" s="18"/>
      <c r="X42" s="18"/>
      <c r="Y42" s="18"/>
    </row>
    <row r="43" spans="1:25">
      <c r="A43" s="2" t="s">
        <v>67</v>
      </c>
      <c r="B43" s="8">
        <v>494</v>
      </c>
      <c r="C43" s="10" t="s">
        <v>68</v>
      </c>
      <c r="D43" s="24">
        <v>710.53</v>
      </c>
      <c r="E43" s="16"/>
      <c r="F43" s="16"/>
      <c r="G43" s="5"/>
      <c r="H43" s="5"/>
      <c r="I43" s="5"/>
      <c r="J43" s="5"/>
      <c r="K43" s="5"/>
      <c r="L43" s="5"/>
      <c r="M43" s="5"/>
      <c r="N43" s="5">
        <v>710.53</v>
      </c>
      <c r="O43" s="5"/>
      <c r="P43" s="4"/>
      <c r="Q43" s="5"/>
      <c r="R43" s="2"/>
      <c r="S43" s="11"/>
      <c r="T43" s="18"/>
      <c r="U43" s="18"/>
      <c r="V43" s="18"/>
      <c r="W43" s="18"/>
      <c r="X43" s="18"/>
      <c r="Y43" s="18"/>
    </row>
    <row r="44" spans="1:25">
      <c r="A44" s="2" t="s">
        <v>67</v>
      </c>
      <c r="B44" s="8">
        <v>495</v>
      </c>
      <c r="C44" s="10" t="s">
        <v>25</v>
      </c>
      <c r="D44" s="24">
        <v>10</v>
      </c>
      <c r="E44" s="16"/>
      <c r="F44" s="16"/>
      <c r="G44" s="5">
        <v>10</v>
      </c>
      <c r="H44" s="5"/>
      <c r="I44" s="5"/>
      <c r="J44" s="5"/>
      <c r="K44" s="5"/>
      <c r="L44" s="5"/>
      <c r="M44" s="5"/>
      <c r="N44" s="5"/>
      <c r="O44" s="5"/>
      <c r="P44" s="4"/>
      <c r="Q44" s="5"/>
      <c r="R44" s="2"/>
      <c r="S44" s="11"/>
      <c r="T44" s="18"/>
      <c r="U44" s="18"/>
      <c r="V44" s="18"/>
      <c r="W44" s="18"/>
      <c r="X44" s="18"/>
      <c r="Y44" s="18"/>
    </row>
    <row r="45" spans="1:25">
      <c r="A45" s="2" t="s">
        <v>67</v>
      </c>
      <c r="B45" s="8">
        <v>496</v>
      </c>
      <c r="C45" s="10" t="s">
        <v>70</v>
      </c>
      <c r="D45" s="24">
        <v>50</v>
      </c>
      <c r="E45" s="16"/>
      <c r="F45" s="16"/>
      <c r="G45" s="5"/>
      <c r="H45" s="5">
        <v>50</v>
      </c>
      <c r="I45" s="5"/>
      <c r="J45" s="5"/>
      <c r="K45" s="5"/>
      <c r="L45" s="5"/>
      <c r="M45" s="5"/>
      <c r="N45" s="5"/>
      <c r="O45" s="5"/>
      <c r="P45" s="4"/>
      <c r="Q45" s="5"/>
      <c r="R45" s="2"/>
      <c r="S45" s="11"/>
      <c r="T45" s="18"/>
      <c r="U45" s="18"/>
      <c r="V45" s="18"/>
      <c r="W45" s="18"/>
      <c r="X45" s="18"/>
      <c r="Y45" s="18"/>
    </row>
    <row r="46" spans="1:25">
      <c r="A46" s="2" t="s">
        <v>84</v>
      </c>
      <c r="B46" s="8">
        <v>497</v>
      </c>
      <c r="C46" s="10" t="s">
        <v>64</v>
      </c>
      <c r="D46" s="24">
        <v>180</v>
      </c>
      <c r="E46" s="16"/>
      <c r="F46" s="16">
        <v>180</v>
      </c>
      <c r="G46" s="5"/>
      <c r="H46" s="5"/>
      <c r="I46" s="5"/>
      <c r="J46" s="5"/>
      <c r="K46" s="5"/>
      <c r="L46" s="5"/>
      <c r="M46" s="5"/>
      <c r="N46" s="5"/>
      <c r="O46" s="5"/>
      <c r="P46" s="4"/>
      <c r="Q46" s="5"/>
      <c r="R46" s="2"/>
      <c r="S46" s="11"/>
      <c r="T46" s="18"/>
      <c r="U46" s="18"/>
      <c r="V46" s="18"/>
      <c r="W46" s="18"/>
      <c r="X46" s="18"/>
      <c r="Y46" s="18"/>
    </row>
    <row r="47" spans="1:25">
      <c r="A47" s="2" t="s">
        <v>84</v>
      </c>
      <c r="B47" s="8">
        <v>498</v>
      </c>
      <c r="C47" s="10" t="s">
        <v>65</v>
      </c>
      <c r="D47" s="24">
        <v>125</v>
      </c>
      <c r="E47" s="16">
        <v>80</v>
      </c>
      <c r="F47" s="16">
        <v>45</v>
      </c>
      <c r="G47" s="5"/>
      <c r="H47" s="5"/>
      <c r="I47" s="5"/>
      <c r="J47" s="5"/>
      <c r="K47" s="5"/>
      <c r="L47" s="5"/>
      <c r="M47" s="5"/>
      <c r="N47" s="5"/>
      <c r="O47" s="5"/>
      <c r="P47" s="4"/>
      <c r="Q47" s="5"/>
      <c r="R47" s="2"/>
      <c r="S47" s="11"/>
      <c r="T47" s="18"/>
      <c r="U47" s="18"/>
      <c r="V47" s="18"/>
      <c r="W47" s="18"/>
      <c r="X47" s="18"/>
      <c r="Y47" s="18"/>
    </row>
    <row r="48" spans="1:25">
      <c r="A48" s="2" t="s">
        <v>84</v>
      </c>
      <c r="B48" s="8">
        <v>499</v>
      </c>
      <c r="C48" s="10" t="s">
        <v>86</v>
      </c>
      <c r="D48" s="24">
        <v>50</v>
      </c>
      <c r="E48" s="16"/>
      <c r="F48" s="16"/>
      <c r="G48" s="5"/>
      <c r="H48" s="5">
        <v>50</v>
      </c>
      <c r="I48" s="5"/>
      <c r="J48" s="5"/>
      <c r="K48" s="5"/>
      <c r="L48" s="5"/>
      <c r="M48" s="5"/>
      <c r="N48" s="5"/>
      <c r="O48" s="5"/>
      <c r="P48" s="4"/>
      <c r="Q48" s="5"/>
      <c r="R48" s="2"/>
      <c r="S48" s="11"/>
      <c r="T48" s="18"/>
      <c r="U48" s="18"/>
      <c r="V48" s="18"/>
      <c r="W48" s="18"/>
      <c r="X48" s="18"/>
      <c r="Y48" s="18"/>
    </row>
    <row r="49" spans="1:26" ht="15.75" thickBot="1">
      <c r="A49" s="2" t="s">
        <v>84</v>
      </c>
      <c r="B49" s="8">
        <v>500</v>
      </c>
      <c r="C49" s="10" t="s">
        <v>25</v>
      </c>
      <c r="D49" s="24">
        <v>10</v>
      </c>
      <c r="E49" s="16"/>
      <c r="F49" s="16"/>
      <c r="G49" s="5">
        <v>10</v>
      </c>
      <c r="H49" s="5"/>
      <c r="I49" s="5"/>
      <c r="J49" s="5"/>
      <c r="K49" s="5"/>
      <c r="L49" s="5"/>
      <c r="M49" s="5"/>
      <c r="N49" s="5"/>
      <c r="O49" s="5"/>
      <c r="P49" s="4"/>
      <c r="Q49" s="5"/>
      <c r="R49" s="2"/>
      <c r="S49" s="11"/>
      <c r="T49" s="18"/>
      <c r="U49" s="18"/>
      <c r="V49" s="18"/>
      <c r="W49" s="18"/>
      <c r="X49" s="18"/>
      <c r="Y49" s="18"/>
    </row>
    <row r="50" spans="1:26" ht="16.5" thickTop="1" thickBot="1">
      <c r="A50" s="1" t="s">
        <v>6</v>
      </c>
      <c r="B50" s="1"/>
      <c r="C50" s="9"/>
      <c r="D50" s="26">
        <f t="shared" ref="D50:N50" si="1">SUM(D26:D49)</f>
        <v>3059.5699999999997</v>
      </c>
      <c r="E50" s="26">
        <f t="shared" si="1"/>
        <v>414.4</v>
      </c>
      <c r="F50" s="26">
        <f t="shared" si="1"/>
        <v>265</v>
      </c>
      <c r="G50" s="26">
        <f t="shared" si="1"/>
        <v>60</v>
      </c>
      <c r="H50" s="26">
        <f t="shared" si="1"/>
        <v>350</v>
      </c>
      <c r="I50" s="26">
        <f t="shared" si="1"/>
        <v>429.90999999999997</v>
      </c>
      <c r="J50" s="26">
        <f t="shared" si="1"/>
        <v>107.33</v>
      </c>
      <c r="K50" s="26">
        <f t="shared" si="1"/>
        <v>35.4</v>
      </c>
      <c r="L50" s="26">
        <f t="shared" si="1"/>
        <v>587</v>
      </c>
      <c r="M50" s="26">
        <f t="shared" si="1"/>
        <v>100</v>
      </c>
      <c r="N50" s="26">
        <f t="shared" si="1"/>
        <v>710.53</v>
      </c>
      <c r="O50" s="26"/>
      <c r="P50" s="26"/>
      <c r="Q50" s="26"/>
      <c r="R50" s="26"/>
      <c r="S50" s="26"/>
      <c r="T50" s="26"/>
      <c r="U50" s="26"/>
      <c r="V50" s="26"/>
      <c r="W50" s="26"/>
      <c r="X50" s="18"/>
      <c r="Y50" s="18"/>
    </row>
    <row r="51" spans="1:26" ht="15.75" thickTop="1">
      <c r="A51" s="1"/>
      <c r="B51" s="1"/>
      <c r="C51" s="9"/>
      <c r="D51" s="17"/>
      <c r="E51" s="1"/>
      <c r="F51" s="1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16"/>
      <c r="S51" s="2"/>
      <c r="T51" s="11"/>
      <c r="U51" s="18"/>
      <c r="V51" s="18"/>
      <c r="W51" s="18"/>
      <c r="X51" s="18"/>
      <c r="Y51" s="18"/>
      <c r="Z51" s="18"/>
    </row>
    <row r="52" spans="1:26">
      <c r="A52" s="1" t="s">
        <v>9</v>
      </c>
      <c r="B52" s="2"/>
      <c r="C52" s="10"/>
      <c r="D52" s="11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16"/>
      <c r="S52" s="2"/>
      <c r="T52" s="11"/>
      <c r="U52" s="18"/>
      <c r="V52" s="18"/>
      <c r="W52" s="18"/>
      <c r="X52" s="18"/>
      <c r="Y52" s="18"/>
      <c r="Z52" s="18"/>
    </row>
    <row r="53" spans="1:26">
      <c r="A53" s="1" t="s">
        <v>10</v>
      </c>
      <c r="B53" s="1"/>
      <c r="C53" s="9"/>
      <c r="D53" s="17">
        <f>D4</f>
        <v>6330.75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16"/>
      <c r="S53" s="2"/>
      <c r="T53" s="11"/>
      <c r="U53" s="18"/>
      <c r="V53" s="18"/>
      <c r="W53" s="18"/>
      <c r="X53" s="18"/>
      <c r="Y53" s="18"/>
      <c r="Z53" s="18"/>
    </row>
    <row r="54" spans="1:26">
      <c r="A54" s="1" t="s">
        <v>11</v>
      </c>
      <c r="B54" s="1"/>
      <c r="C54" s="9"/>
      <c r="D54" s="17">
        <f>SUM(D22)</f>
        <v>3221.39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16"/>
      <c r="S54" s="2"/>
      <c r="T54" s="11"/>
      <c r="U54" s="18"/>
      <c r="V54" s="18"/>
      <c r="W54" s="18"/>
      <c r="X54" s="18"/>
      <c r="Y54" s="18"/>
      <c r="Z54" s="18"/>
    </row>
    <row r="55" spans="1:26" ht="15.75" thickBot="1">
      <c r="A55" s="1" t="s">
        <v>12</v>
      </c>
      <c r="B55" s="1"/>
      <c r="C55" s="9"/>
      <c r="D55" s="17">
        <f>SUM(D50)</f>
        <v>3059.5699999999997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16"/>
      <c r="S55" s="2"/>
      <c r="T55" s="11"/>
      <c r="U55" s="18"/>
      <c r="V55" s="18"/>
      <c r="W55" s="18"/>
      <c r="X55" s="18"/>
      <c r="Y55" s="18"/>
      <c r="Z55" s="18"/>
    </row>
    <row r="56" spans="1:26" ht="16.5" thickTop="1" thickBot="1">
      <c r="A56" s="1" t="s">
        <v>13</v>
      </c>
      <c r="B56" s="1"/>
      <c r="C56" s="9"/>
      <c r="D56" s="26">
        <f>SUM(D53+D54-D55)</f>
        <v>6492.57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16"/>
      <c r="S56" s="2"/>
      <c r="T56" s="11"/>
      <c r="U56" s="18"/>
      <c r="V56" s="18"/>
      <c r="W56" s="18"/>
      <c r="X56" s="18"/>
      <c r="Y56" s="18"/>
      <c r="Z56" s="18"/>
    </row>
    <row r="57" spans="1:26" ht="15.75" thickTop="1">
      <c r="A57" s="1"/>
      <c r="B57" s="1"/>
      <c r="C57" s="9"/>
      <c r="D57" s="17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16"/>
      <c r="S57" s="2"/>
      <c r="T57" s="11"/>
      <c r="U57" s="18"/>
      <c r="V57" s="18"/>
      <c r="W57" s="18"/>
      <c r="X57" s="18"/>
      <c r="Y57" s="18"/>
      <c r="Z57" s="18"/>
    </row>
    <row r="58" spans="1:26">
      <c r="A58" s="1" t="s">
        <v>14</v>
      </c>
      <c r="B58" s="1"/>
      <c r="C58" s="9"/>
      <c r="D58" s="17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11"/>
      <c r="U58" s="18"/>
      <c r="V58" s="18"/>
      <c r="W58" s="18"/>
      <c r="X58" s="18"/>
      <c r="Y58" s="18"/>
      <c r="Z58" s="18"/>
    </row>
    <row r="59" spans="1:26">
      <c r="A59" s="1" t="s">
        <v>92</v>
      </c>
      <c r="B59" s="1"/>
      <c r="C59" s="9"/>
      <c r="D59" s="17"/>
      <c r="E59" s="2"/>
      <c r="F59" s="2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2"/>
      <c r="T59" s="11"/>
      <c r="U59" s="18"/>
      <c r="V59" s="18"/>
      <c r="W59" s="18"/>
      <c r="X59" s="18"/>
      <c r="Y59" s="18"/>
      <c r="Z59" s="18"/>
    </row>
    <row r="60" spans="1:26">
      <c r="A60" s="1" t="s">
        <v>15</v>
      </c>
      <c r="B60" s="1"/>
      <c r="C60" s="10"/>
      <c r="D60" s="17">
        <v>0</v>
      </c>
      <c r="E60" s="2"/>
      <c r="F60" s="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2"/>
      <c r="T60" s="11"/>
      <c r="U60" s="18"/>
      <c r="V60" s="18"/>
      <c r="W60" s="18"/>
      <c r="X60" s="18"/>
      <c r="Y60" s="18"/>
      <c r="Z60" s="18"/>
    </row>
    <row r="61" spans="1:26">
      <c r="A61" s="1" t="s">
        <v>16</v>
      </c>
      <c r="B61" s="1"/>
      <c r="C61" s="10"/>
      <c r="D61" s="17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11"/>
      <c r="U61" s="18"/>
      <c r="V61" s="18"/>
      <c r="W61" s="18"/>
      <c r="X61" s="18"/>
      <c r="Y61" s="18"/>
      <c r="Z61" s="18"/>
    </row>
    <row r="62" spans="1:26" ht="15.75" thickBot="1">
      <c r="A62" s="1"/>
      <c r="B62" s="1"/>
      <c r="C62" s="9"/>
      <c r="D62" s="17">
        <v>0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11"/>
      <c r="U62" s="18"/>
      <c r="V62" s="18"/>
      <c r="W62" s="18"/>
      <c r="X62" s="18"/>
      <c r="Y62" s="18"/>
      <c r="Z62" s="18"/>
    </row>
    <row r="63" spans="1:26" ht="16.5" thickTop="1" thickBot="1">
      <c r="A63" s="1" t="s">
        <v>17</v>
      </c>
      <c r="B63" s="1"/>
      <c r="C63" s="9"/>
      <c r="D63" s="26">
        <f>SUM(D53+D54-D55)</f>
        <v>6492.57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11"/>
      <c r="U63" s="18"/>
      <c r="V63" s="18"/>
      <c r="W63" s="18"/>
      <c r="X63" s="18"/>
      <c r="Y63" s="18"/>
      <c r="Z63" s="18"/>
    </row>
    <row r="64" spans="1:26" ht="15.75" thickTop="1">
      <c r="A64" s="21" t="s">
        <v>112</v>
      </c>
      <c r="B64" s="4"/>
      <c r="C64" s="13"/>
      <c r="D64" s="21">
        <v>8.0500000000000007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11"/>
      <c r="U64" s="18"/>
      <c r="V64" s="18"/>
      <c r="W64" s="18"/>
      <c r="X64" s="18"/>
      <c r="Y64" s="18"/>
      <c r="Z64" s="18"/>
    </row>
    <row r="65" spans="1:26">
      <c r="A65" s="11"/>
      <c r="B65" s="4"/>
      <c r="C65" s="11"/>
      <c r="D65" s="11"/>
      <c r="E65" s="11"/>
      <c r="F65" s="11"/>
      <c r="G65" s="1"/>
      <c r="H65" s="2"/>
      <c r="I65" s="2"/>
      <c r="J65" s="2"/>
      <c r="K65" s="2"/>
      <c r="L65" s="2"/>
      <c r="M65" s="2"/>
      <c r="N65" s="2"/>
      <c r="O65" s="11"/>
      <c r="P65" s="1"/>
      <c r="Q65" s="2"/>
      <c r="R65" s="2"/>
      <c r="S65" s="2"/>
      <c r="T65" s="11"/>
      <c r="U65" s="18"/>
      <c r="V65" s="18"/>
      <c r="W65" s="18"/>
      <c r="X65" s="18"/>
      <c r="Y65" s="18"/>
      <c r="Z65" s="18"/>
    </row>
    <row r="66" spans="1:26">
      <c r="A66" s="5" t="s">
        <v>18</v>
      </c>
      <c r="B66" s="4"/>
      <c r="C66" s="13"/>
      <c r="D66" s="11"/>
      <c r="E66" s="2"/>
      <c r="F66" s="2"/>
      <c r="G66" s="1"/>
      <c r="H66" s="2"/>
      <c r="I66" s="2"/>
      <c r="J66" s="2"/>
      <c r="K66" s="2"/>
      <c r="L66" s="2"/>
      <c r="M66" s="2"/>
      <c r="N66" s="2"/>
      <c r="O66" s="11"/>
      <c r="P66" s="1"/>
      <c r="Q66" s="2"/>
      <c r="R66" s="2"/>
      <c r="S66" s="2"/>
      <c r="T66" s="11"/>
      <c r="U66" s="18"/>
      <c r="V66" s="18"/>
      <c r="W66" s="18"/>
      <c r="X66" s="18"/>
      <c r="Y66" s="18"/>
      <c r="Z66" s="18"/>
    </row>
    <row r="67" spans="1:26">
      <c r="A67" s="5" t="s">
        <v>19</v>
      </c>
      <c r="B67" s="4"/>
      <c r="C67" s="11"/>
      <c r="D67" s="11"/>
      <c r="E67" s="2"/>
      <c r="F67" s="2"/>
      <c r="G67" s="2"/>
      <c r="H67" s="2"/>
      <c r="I67" s="2"/>
      <c r="J67" s="2"/>
      <c r="K67" s="2"/>
      <c r="L67" s="2"/>
      <c r="M67" s="2"/>
      <c r="N67" s="2"/>
      <c r="O67" s="11"/>
      <c r="P67" s="5"/>
      <c r="Q67" s="2"/>
      <c r="R67" s="2"/>
      <c r="S67" s="2"/>
      <c r="T67" s="11"/>
      <c r="U67" s="18"/>
      <c r="V67" s="18"/>
      <c r="W67" s="18"/>
      <c r="X67" s="18"/>
      <c r="Y67" s="18"/>
      <c r="Z67" s="18"/>
    </row>
    <row r="68" spans="1:26">
      <c r="A68" s="5" t="s">
        <v>20</v>
      </c>
      <c r="B68" s="4"/>
      <c r="C68" s="13"/>
      <c r="D68" s="11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11"/>
      <c r="U68" s="18"/>
      <c r="V68" s="18"/>
      <c r="W68" s="18"/>
      <c r="X68" s="18"/>
      <c r="Y68" s="18"/>
      <c r="Z68" s="18"/>
    </row>
    <row r="69" spans="1:26">
      <c r="A69" s="5" t="s">
        <v>21</v>
      </c>
      <c r="B69" s="11"/>
      <c r="C69" s="11"/>
      <c r="D69" s="11"/>
      <c r="E69" s="11"/>
      <c r="F69" s="11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11"/>
      <c r="U69" s="18"/>
      <c r="V69" s="18"/>
      <c r="W69" s="18"/>
      <c r="X69" s="18"/>
      <c r="Y69" s="18"/>
      <c r="Z69" s="18"/>
    </row>
    <row r="70" spans="1:26">
      <c r="A70" s="5" t="s">
        <v>22</v>
      </c>
      <c r="B70" s="11"/>
      <c r="C70" s="11"/>
      <c r="D70" s="11"/>
      <c r="E70" s="11"/>
      <c r="F70" s="11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11"/>
      <c r="U70" s="18"/>
      <c r="V70" s="18"/>
      <c r="W70" s="18"/>
      <c r="X70" s="18"/>
      <c r="Y70" s="18"/>
      <c r="Z70" s="18"/>
    </row>
    <row r="71" spans="1:26">
      <c r="A71" s="5" t="s">
        <v>23</v>
      </c>
      <c r="B71" s="11"/>
      <c r="C71" s="13"/>
      <c r="D71" s="11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11"/>
      <c r="U71" s="18"/>
      <c r="V71" s="18"/>
      <c r="W71" s="18"/>
      <c r="X71" s="18"/>
      <c r="Y71" s="18"/>
      <c r="Z71" s="18"/>
    </row>
    <row r="72" spans="1:26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</sheetData>
  <mergeCells count="3">
    <mergeCell ref="E1:H1"/>
    <mergeCell ref="I1:N1"/>
    <mergeCell ref="O1:X1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C7" sqref="C7"/>
    </sheetView>
  </sheetViews>
  <sheetFormatPr defaultRowHeight="15"/>
  <cols>
    <col min="1" max="1" width="19" style="15" customWidth="1"/>
    <col min="2" max="2" width="15.5703125" style="15" customWidth="1"/>
    <col min="3" max="3" width="18.42578125" style="15" customWidth="1"/>
    <col min="4" max="16384" width="9.140625" style="15"/>
  </cols>
  <sheetData>
    <row r="1" spans="1:3" s="22" customFormat="1">
      <c r="B1" s="22" t="s">
        <v>57</v>
      </c>
      <c r="C1" s="22" t="s">
        <v>56</v>
      </c>
    </row>
    <row r="2" spans="1:3" s="22" customFormat="1">
      <c r="B2" s="22" t="s">
        <v>58</v>
      </c>
      <c r="C2" s="22" t="s">
        <v>58</v>
      </c>
    </row>
    <row r="3" spans="1:3" s="22" customFormat="1">
      <c r="B3" s="22" t="s">
        <v>59</v>
      </c>
      <c r="C3" s="22" t="s">
        <v>60</v>
      </c>
    </row>
    <row r="4" spans="1:3">
      <c r="A4" s="15" t="s">
        <v>5</v>
      </c>
      <c r="B4" s="15">
        <v>3000</v>
      </c>
      <c r="C4" s="15">
        <v>3000</v>
      </c>
    </row>
    <row r="5" spans="1:3">
      <c r="A5" s="15" t="s">
        <v>39</v>
      </c>
      <c r="C5" s="15">
        <v>50</v>
      </c>
    </row>
    <row r="6" spans="1:3">
      <c r="A6" s="15" t="s">
        <v>49</v>
      </c>
      <c r="B6" s="15">
        <v>221.39</v>
      </c>
      <c r="C6" s="15">
        <v>221</v>
      </c>
    </row>
    <row r="7" spans="1:3" s="22" customFormat="1">
      <c r="B7" s="22">
        <f t="shared" ref="B7:C7" si="0">SUM(B3:B6)</f>
        <v>3221.39</v>
      </c>
      <c r="C7" s="22">
        <f t="shared" si="0"/>
        <v>3271</v>
      </c>
    </row>
    <row r="9" spans="1:3">
      <c r="A9" s="22"/>
    </row>
    <row r="10" spans="1:3">
      <c r="A10" s="22"/>
    </row>
    <row r="11" spans="1:3" s="22" customFormat="1">
      <c r="B11" s="22" t="s">
        <v>57</v>
      </c>
      <c r="C11" s="22" t="s">
        <v>56</v>
      </c>
    </row>
    <row r="12" spans="1:3" s="22" customFormat="1">
      <c r="B12" s="22" t="s">
        <v>61</v>
      </c>
      <c r="C12" s="22" t="s">
        <v>61</v>
      </c>
    </row>
    <row r="13" spans="1:3" s="22" customFormat="1">
      <c r="B13" s="22" t="s">
        <v>59</v>
      </c>
      <c r="C13" s="22" t="s">
        <v>60</v>
      </c>
    </row>
    <row r="14" spans="1:3" s="27" customFormat="1">
      <c r="A14" s="27" t="s">
        <v>39</v>
      </c>
      <c r="B14" s="27">
        <v>35.4</v>
      </c>
      <c r="C14" s="27">
        <v>50</v>
      </c>
    </row>
    <row r="15" spans="1:3">
      <c r="A15" s="15" t="s">
        <v>47</v>
      </c>
      <c r="B15" s="15">
        <v>429.91</v>
      </c>
      <c r="C15" s="15">
        <v>430</v>
      </c>
    </row>
    <row r="16" spans="1:3">
      <c r="A16" s="15" t="s">
        <v>48</v>
      </c>
      <c r="B16" s="15">
        <v>350</v>
      </c>
      <c r="C16" s="15">
        <v>200</v>
      </c>
    </row>
    <row r="17" spans="1:3">
      <c r="A17" s="15" t="s">
        <v>49</v>
      </c>
      <c r="B17" s="15">
        <v>265</v>
      </c>
      <c r="C17" s="15">
        <v>208</v>
      </c>
    </row>
    <row r="18" spans="1:3">
      <c r="A18" s="15" t="s">
        <v>50</v>
      </c>
      <c r="B18" s="15">
        <v>107.33</v>
      </c>
      <c r="C18" s="15">
        <v>120</v>
      </c>
    </row>
    <row r="19" spans="1:3">
      <c r="A19" s="15" t="s">
        <v>51</v>
      </c>
      <c r="B19" s="15">
        <v>60</v>
      </c>
      <c r="C19" s="15">
        <v>60</v>
      </c>
    </row>
    <row r="20" spans="1:3">
      <c r="A20" s="15" t="s">
        <v>62</v>
      </c>
      <c r="B20" s="15">
        <v>414.4</v>
      </c>
      <c r="C20" s="15">
        <v>890</v>
      </c>
    </row>
    <row r="21" spans="1:3">
      <c r="A21" s="15" t="s">
        <v>52</v>
      </c>
      <c r="B21" s="15">
        <v>587</v>
      </c>
      <c r="C21" s="15">
        <v>600</v>
      </c>
    </row>
    <row r="22" spans="1:3">
      <c r="A22" s="15" t="s">
        <v>53</v>
      </c>
      <c r="B22" s="15">
        <v>100</v>
      </c>
      <c r="C22" s="15">
        <v>200</v>
      </c>
    </row>
    <row r="23" spans="1:3">
      <c r="A23" s="15" t="s">
        <v>54</v>
      </c>
      <c r="B23" s="15">
        <v>710.53</v>
      </c>
      <c r="C23" s="15">
        <v>0</v>
      </c>
    </row>
    <row r="24" spans="1:3">
      <c r="A24" s="15" t="s">
        <v>55</v>
      </c>
    </row>
    <row r="25" spans="1:3">
      <c r="B25" s="22">
        <f>SUM(B14:B24)</f>
        <v>3059.5699999999997</v>
      </c>
      <c r="C25" s="22">
        <f t="shared" ref="C25" si="1">SUM(C15:C24)</f>
        <v>2708</v>
      </c>
    </row>
    <row r="26" spans="1:3" ht="15.75" customHeight="1"/>
    <row r="28" spans="1:3" s="22" customFormat="1">
      <c r="A28" s="22" t="s">
        <v>89</v>
      </c>
      <c r="B28" s="22">
        <v>6330.75</v>
      </c>
    </row>
    <row r="29" spans="1:3" s="22" customFormat="1">
      <c r="A29" s="22" t="s">
        <v>90</v>
      </c>
      <c r="B29" s="22">
        <f>SUM(B28+B7-B25)</f>
        <v>6492.57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C7" sqref="C7"/>
    </sheetView>
  </sheetViews>
  <sheetFormatPr defaultRowHeight="15"/>
  <cols>
    <col min="1" max="1" width="19" style="15" customWidth="1"/>
    <col min="2" max="2" width="12.85546875" style="15" customWidth="1"/>
    <col min="3" max="3" width="13.7109375" style="15" customWidth="1"/>
    <col min="4" max="4" width="18.42578125" style="15" customWidth="1"/>
    <col min="5" max="16384" width="9.140625" style="15"/>
  </cols>
  <sheetData>
    <row r="1" spans="1:4">
      <c r="A1" s="22" t="s">
        <v>94</v>
      </c>
      <c r="B1" s="22"/>
    </row>
    <row r="2" spans="1:4" s="22" customFormat="1">
      <c r="A2" s="22" t="s">
        <v>108</v>
      </c>
    </row>
    <row r="3" spans="1:4" s="22" customFormat="1">
      <c r="B3" s="22" t="s">
        <v>58</v>
      </c>
      <c r="C3" s="22" t="s">
        <v>58</v>
      </c>
    </row>
    <row r="4" spans="1:4" s="22" customFormat="1">
      <c r="B4" s="22" t="s">
        <v>98</v>
      </c>
      <c r="C4" s="22" t="s">
        <v>59</v>
      </c>
    </row>
    <row r="5" spans="1:4">
      <c r="A5" s="15" t="s">
        <v>5</v>
      </c>
      <c r="B5" s="15">
        <v>3000</v>
      </c>
      <c r="C5" s="15">
        <v>3000</v>
      </c>
    </row>
    <row r="6" spans="1:4">
      <c r="A6" s="15" t="s">
        <v>49</v>
      </c>
      <c r="B6" s="15">
        <v>438</v>
      </c>
      <c r="C6" s="15">
        <v>221</v>
      </c>
      <c r="D6" s="15" t="s">
        <v>99</v>
      </c>
    </row>
    <row r="7" spans="1:4" s="22" customFormat="1">
      <c r="B7" s="22">
        <f>SUM(B4:B6)</f>
        <v>3438</v>
      </c>
      <c r="C7" s="22">
        <f>SUM(C4:C6)</f>
        <v>3221</v>
      </c>
    </row>
    <row r="9" spans="1:4" s="22" customFormat="1"/>
    <row r="10" spans="1:4" s="22" customFormat="1">
      <c r="B10" s="22" t="s">
        <v>61</v>
      </c>
      <c r="C10" s="22" t="s">
        <v>109</v>
      </c>
    </row>
    <row r="11" spans="1:4" s="22" customFormat="1">
      <c r="B11" s="22" t="s">
        <v>98</v>
      </c>
      <c r="C11" s="22" t="s">
        <v>59</v>
      </c>
    </row>
    <row r="12" spans="1:4" s="27" customFormat="1">
      <c r="A12" s="27" t="s">
        <v>39</v>
      </c>
      <c r="B12" s="27">
        <v>14.8</v>
      </c>
      <c r="C12" s="27">
        <v>35.4</v>
      </c>
    </row>
    <row r="13" spans="1:4">
      <c r="A13" s="15" t="s">
        <v>47</v>
      </c>
      <c r="B13" s="15">
        <v>287.95</v>
      </c>
      <c r="C13" s="15">
        <v>429.91</v>
      </c>
      <c r="D13" s="15" t="s">
        <v>100</v>
      </c>
    </row>
    <row r="14" spans="1:4">
      <c r="A14" s="15" t="s">
        <v>48</v>
      </c>
      <c r="B14" s="15">
        <v>195</v>
      </c>
      <c r="C14" s="15">
        <v>350</v>
      </c>
      <c r="D14" s="15" t="s">
        <v>101</v>
      </c>
    </row>
    <row r="15" spans="1:4">
      <c r="A15" s="15" t="s">
        <v>49</v>
      </c>
      <c r="B15" s="15">
        <v>420</v>
      </c>
      <c r="C15" s="15">
        <v>265</v>
      </c>
      <c r="D15" s="15" t="s">
        <v>102</v>
      </c>
    </row>
    <row r="16" spans="1:4">
      <c r="A16" s="15" t="s">
        <v>50</v>
      </c>
      <c r="B16" s="15">
        <v>153.38</v>
      </c>
      <c r="C16" s="15">
        <v>107.33</v>
      </c>
      <c r="D16" s="15" t="s">
        <v>103</v>
      </c>
    </row>
    <row r="17" spans="1:4">
      <c r="A17" s="15" t="s">
        <v>51</v>
      </c>
      <c r="B17" s="15">
        <v>100</v>
      </c>
      <c r="C17" s="15">
        <v>60</v>
      </c>
      <c r="D17" s="15" t="s">
        <v>104</v>
      </c>
    </row>
    <row r="18" spans="1:4">
      <c r="A18" s="15" t="s">
        <v>62</v>
      </c>
      <c r="B18" s="15">
        <v>554.20000000000005</v>
      </c>
      <c r="C18" s="15">
        <v>414.4</v>
      </c>
      <c r="D18" s="15" t="s">
        <v>105</v>
      </c>
    </row>
    <row r="19" spans="1:4">
      <c r="D19" s="15" t="s">
        <v>106</v>
      </c>
    </row>
    <row r="20" spans="1:4">
      <c r="A20" s="15" t="s">
        <v>52</v>
      </c>
      <c r="B20" s="15">
        <v>584</v>
      </c>
      <c r="C20" s="15">
        <v>587</v>
      </c>
    </row>
    <row r="21" spans="1:4">
      <c r="A21" s="15" t="s">
        <v>53</v>
      </c>
      <c r="B21" s="15">
        <v>0</v>
      </c>
      <c r="C21" s="15">
        <v>100</v>
      </c>
      <c r="D21" s="15" t="s">
        <v>107</v>
      </c>
    </row>
    <row r="22" spans="1:4">
      <c r="A22" s="15" t="s">
        <v>54</v>
      </c>
      <c r="B22" s="15">
        <v>719.53</v>
      </c>
      <c r="C22" s="15">
        <v>710.53</v>
      </c>
    </row>
    <row r="23" spans="1:4">
      <c r="B23" s="22">
        <f>SUM(B12:B22)</f>
        <v>3028.8599999999997</v>
      </c>
      <c r="C23" s="22">
        <f>SUM(C12:C22)</f>
        <v>3059.5699999999997</v>
      </c>
      <c r="D23" s="22"/>
    </row>
    <row r="24" spans="1:4" ht="15.75" customHeight="1"/>
    <row r="26" spans="1:4" s="22" customFormat="1"/>
    <row r="27" spans="1:4" s="22" customFormat="1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 &amp; pay</vt:lpstr>
      <vt:lpstr>BUDGET</vt:lpstr>
      <vt:lpstr>VARIANCES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miller</dc:creator>
  <cp:lastModifiedBy>Claire</cp:lastModifiedBy>
  <cp:lastPrinted>2017-03-28T10:22:38Z</cp:lastPrinted>
  <dcterms:created xsi:type="dcterms:W3CDTF">2016-04-06T18:06:11Z</dcterms:created>
  <dcterms:modified xsi:type="dcterms:W3CDTF">2017-03-28T10:25:11Z</dcterms:modified>
</cp:coreProperties>
</file>