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Thropton\Finance\"/>
    </mc:Choice>
  </mc:AlternateContent>
  <xr:revisionPtr revIDLastSave="0" documentId="8_{7520BD6A-CA16-4096-B88E-DF2E196521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&amp; pay" sheetId="1" r:id="rId1"/>
    <sheet name="BUDGET" sheetId="2" r:id="rId2"/>
    <sheet name="VARIANCES" sheetId="3" r:id="rId3"/>
    <sheet name="VAT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/>
  <c r="C8" i="3"/>
  <c r="B37" i="3"/>
  <c r="B30" i="3"/>
  <c r="B24" i="3"/>
  <c r="B8" i="3"/>
  <c r="F14" i="1" l="1"/>
  <c r="D14" i="1"/>
  <c r="E49" i="1" l="1"/>
  <c r="F49" i="1"/>
  <c r="G49" i="1"/>
  <c r="H49" i="1"/>
  <c r="I49" i="1"/>
  <c r="J49" i="1"/>
  <c r="K49" i="1"/>
  <c r="L49" i="1"/>
  <c r="M49" i="1"/>
  <c r="N49" i="1"/>
  <c r="D49" i="1"/>
  <c r="D7" i="5" l="1"/>
  <c r="C34" i="2"/>
  <c r="D34" i="2"/>
  <c r="E34" i="2"/>
  <c r="F34" i="2"/>
  <c r="B34" i="2"/>
  <c r="F13" i="2"/>
  <c r="E13" i="2"/>
  <c r="B37" i="2" s="1"/>
  <c r="C13" i="2" l="1"/>
  <c r="I14" i="1"/>
  <c r="C50" i="2" l="1"/>
  <c r="D13" i="2" l="1"/>
  <c r="B13" i="2" l="1"/>
  <c r="E14" i="1" l="1"/>
  <c r="F16" i="1"/>
  <c r="G14" i="1"/>
  <c r="H14" i="1"/>
  <c r="D53" i="1" l="1"/>
  <c r="D54" i="1" l="1"/>
  <c r="D52" i="1" l="1"/>
  <c r="D62" i="1" l="1"/>
  <c r="D55" i="1"/>
</calcChain>
</file>

<file path=xl/sharedStrings.xml><?xml version="1.0" encoding="utf-8"?>
<sst xmlns="http://schemas.openxmlformats.org/spreadsheetml/2006/main" count="211" uniqueCount="137">
  <si>
    <t>RECEIPTS</t>
  </si>
  <si>
    <t>Date</t>
  </si>
  <si>
    <t>Bacs/Chq No</t>
  </si>
  <si>
    <t>Detail</t>
  </si>
  <si>
    <t>Precept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</si>
  <si>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</si>
  <si>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</si>
  <si>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</si>
  <si>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</si>
  <si>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</si>
  <si>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</si>
  <si>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</si>
  <si>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</si>
  <si>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</si>
  <si>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</si>
  <si>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</si>
  <si>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</si>
  <si>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</si>
  <si>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</si>
  <si>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</si>
  <si>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</si>
  <si>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</si>
  <si>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</si>
  <si>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CLUSTER</t>
  </si>
  <si>
    <t>HALL RENTAL</t>
  </si>
  <si>
    <t>VAT</t>
  </si>
  <si>
    <t>Insurance</t>
  </si>
  <si>
    <t>Donations</t>
  </si>
  <si>
    <t>Cluster</t>
  </si>
  <si>
    <t>Subscriptions</t>
  </si>
  <si>
    <t>Hall rental</t>
  </si>
  <si>
    <t>Recreation Ground</t>
  </si>
  <si>
    <t>Trees</t>
  </si>
  <si>
    <t>Neighbourhood Plan</t>
  </si>
  <si>
    <t>Election</t>
  </si>
  <si>
    <t>Budgeted</t>
  </si>
  <si>
    <t>Actual</t>
  </si>
  <si>
    <t>Receipts</t>
  </si>
  <si>
    <t>Payments</t>
  </si>
  <si>
    <t>Salary/expenses</t>
  </si>
  <si>
    <t>HMRC</t>
  </si>
  <si>
    <t>Receipts and Payments Summary 1st April 2016- 31st March 2017</t>
  </si>
  <si>
    <t xml:space="preserve">Represented by Cash at Lloyds </t>
  </si>
  <si>
    <t>SAL/EXP</t>
  </si>
  <si>
    <t>INSURANCE</t>
  </si>
  <si>
    <t>SUBS</t>
  </si>
  <si>
    <t>Cluster included in above</t>
  </si>
  <si>
    <t>PLAY AREA</t>
  </si>
  <si>
    <t>2018-2019</t>
  </si>
  <si>
    <t>Audit</t>
  </si>
  <si>
    <t>N/PLAN</t>
  </si>
  <si>
    <t>Thropton Fee</t>
  </si>
  <si>
    <t>Defibrillator</t>
  </si>
  <si>
    <t xml:space="preserve">Actual </t>
  </si>
  <si>
    <t>GRANT</t>
  </si>
  <si>
    <t>Grant</t>
  </si>
  <si>
    <t>over 15%</t>
  </si>
  <si>
    <t>2019-2020</t>
  </si>
  <si>
    <t>Play area reserves</t>
  </si>
  <si>
    <t>%age</t>
  </si>
  <si>
    <t>amount</t>
  </si>
  <si>
    <t>Rothbury</t>
  </si>
  <si>
    <t>Thropton</t>
  </si>
  <si>
    <t>Cartington</t>
  </si>
  <si>
    <t>Whitton &amp; Tosson</t>
  </si>
  <si>
    <t>Hesleyhurst</t>
  </si>
  <si>
    <t>Hollinhill</t>
  </si>
  <si>
    <t>Snitter</t>
  </si>
  <si>
    <t>JOINT BURIAL COMMITTEE PARISH CONTRIBUTIONS</t>
  </si>
  <si>
    <t>N/Plan</t>
  </si>
  <si>
    <t>Burial</t>
  </si>
  <si>
    <t>MISC</t>
  </si>
  <si>
    <t>Misc</t>
  </si>
  <si>
    <t>O/B 31/3/19</t>
  </si>
  <si>
    <t>Opening Bank Balance at Lloyds as at 1/4/19</t>
  </si>
  <si>
    <t>ACCOUNTS FOR THE YEAR ENDED 31st MARCH 2020</t>
  </si>
  <si>
    <t>Yr Ending 31.03.20</t>
  </si>
  <si>
    <t>Burial precept</t>
  </si>
  <si>
    <t>County Council</t>
  </si>
  <si>
    <t>Jubilee Institute</t>
  </si>
  <si>
    <t>Came and Company</t>
  </si>
  <si>
    <t>NALC</t>
  </si>
  <si>
    <t>RJBC</t>
  </si>
  <si>
    <t>BURIAL</t>
  </si>
  <si>
    <t>Kidd Garden Design</t>
  </si>
  <si>
    <t>BACS</t>
  </si>
  <si>
    <t>CHQ</t>
  </si>
  <si>
    <t>Hepple PC</t>
  </si>
  <si>
    <t>14.6.19</t>
  </si>
  <si>
    <t>ROSPA</t>
  </si>
  <si>
    <t>17.6.19</t>
  </si>
  <si>
    <t>C Miller</t>
  </si>
  <si>
    <t>Glasdon</t>
  </si>
  <si>
    <t>2020-2021</t>
  </si>
  <si>
    <t>2.8.19</t>
  </si>
  <si>
    <t>BIN</t>
  </si>
  <si>
    <t>THROPTON PARISH COUNCIL 2019 - 2020</t>
  </si>
  <si>
    <t>14.9.19</t>
  </si>
  <si>
    <t>M Evens</t>
  </si>
  <si>
    <t>CAN</t>
  </si>
  <si>
    <t>Citizens Advice Bureau</t>
  </si>
  <si>
    <t>Throp Fee</t>
  </si>
  <si>
    <t>12.12.19</t>
  </si>
  <si>
    <t>Roth PC</t>
  </si>
  <si>
    <t>The Stephen Carey Fund</t>
  </si>
  <si>
    <t>DEFIB</t>
  </si>
  <si>
    <t>10.2.20</t>
  </si>
  <si>
    <t>Glanton PC</t>
  </si>
  <si>
    <t>War Memorial Hall</t>
  </si>
  <si>
    <t>c/b 31/3/20</t>
  </si>
  <si>
    <t>19.3.20</t>
  </si>
  <si>
    <t>Cluster fees</t>
  </si>
  <si>
    <t>Share of Joint Burial Committee Receipts</t>
  </si>
  <si>
    <t>Share of Joint Burial Committee Payments</t>
  </si>
  <si>
    <t>Variances Explanation</t>
  </si>
  <si>
    <t>Miscellaneous</t>
  </si>
  <si>
    <t>change of insurance company y/e 31.3.19</t>
  </si>
  <si>
    <t>significant donations made to UCCT shoppers bus, Thropton Lunch Club and Coquetdale Film Group y/e 31.3.19</t>
  </si>
  <si>
    <t>payment for year made in advance y/e 31.3.19</t>
  </si>
  <si>
    <t>inc in precept to cover major tree and groundworks</t>
  </si>
  <si>
    <t>Other receipts</t>
  </si>
  <si>
    <t>inc in burial income y/e 31.3.19</t>
  </si>
  <si>
    <t>Staff costs</t>
  </si>
  <si>
    <t>inc in part-time cemetery superintendent annual hours y/e 31.3.19</t>
  </si>
  <si>
    <t>loan</t>
  </si>
  <si>
    <t>loan re-paid to Rothbury Parish Council y/e 31.3.19</t>
  </si>
  <si>
    <t>other payments</t>
  </si>
  <si>
    <t>major cemetery lodge repairs carried out y/e 31.3.18</t>
  </si>
  <si>
    <t>2018-2020</t>
  </si>
  <si>
    <t>Burial Precept</t>
  </si>
  <si>
    <t>no vatable supplies y.e. 31.3.19</t>
  </si>
  <si>
    <t>defrib consumables reqrd y.d. 31.3.20</t>
  </si>
  <si>
    <t>RJBC precept now claimed by individual PC's</t>
  </si>
  <si>
    <t>RJBC precept transferred to RJBC account</t>
  </si>
  <si>
    <t>increase in vatable purchases y/e 31.3.20</t>
  </si>
  <si>
    <t>decrease in play area repairs y.e. 31.3.20</t>
  </si>
  <si>
    <t>increase due to anticipated play area future replacement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</si>
</sst>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quotePrefix="1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/>
    <xf numFmtId="0" fontId="18" fillId="0" borderId="0" xfId="0" applyFont="1" applyAlignment="1">
      <alignment horizontal="left"/>
    </xf>
    <xf numFmtId="10" fontId="19" fillId="0" borderId="0" xfId="0" applyNumberFormat="1" applyFont="1" applyAlignment="1">
      <alignment horizontal="left"/>
    </xf>
    <xf numFmtId="8" fontId="19" fillId="0" borderId="0" xfId="0" applyNumberFormat="1" applyFont="1" applyAlignment="1">
      <alignment horizontal="left" vertical="top"/>
    </xf>
    <xf numFmtId="8" fontId="18" fillId="0" borderId="0" xfId="0" applyNumberFormat="1" applyFont="1" applyAlignment="1">
      <alignment horizontal="left" vertical="top"/>
    </xf>
    <xf numFmtId="14" fontId="11" fillId="0" borderId="0" xfId="6" applyNumberFormat="1" applyFont="1" applyAlignment="1">
      <alignment horizontal="left"/>
    </xf>
    <xf numFmtId="14" fontId="9" fillId="0" borderId="0" xfId="6" applyNumberFormat="1" applyFont="1" applyAlignment="1">
      <alignment horizontal="left"/>
    </xf>
    <xf numFmtId="14" fontId="12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  <xf numFmtId="14" fontId="7" fillId="0" borderId="0" xfId="6" applyNumberFormat="1" applyFont="1" applyAlignment="1">
      <alignment horizontal="left"/>
    </xf>
    <xf numFmtId="0" fontId="7" fillId="0" borderId="0" xfId="6" applyFon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10" zoomScaleNormal="100" workbookViewId="0">
      <selection activeCell="G62" sqref="G62"/>
    </sheetView>
  </sheetViews>
  <sheetFormatPr defaultRowHeight="15"/>
  <cols>
    <col min="1" max="1" width="10.28515625" style="11" customWidth="1"/>
    <col min="2" max="2" width="11.28515625" style="11" customWidth="1"/>
    <col min="3" max="3" width="16.140625" style="11" customWidth="1"/>
    <col min="4" max="5" width="8.85546875" style="11" customWidth="1"/>
    <col min="6" max="6" width="7" style="11" customWidth="1"/>
    <col min="7" max="7" width="9.28515625" style="11" customWidth="1"/>
    <col min="8" max="8" width="7.5703125" style="11" customWidth="1"/>
    <col min="9" max="9" width="9.140625" style="11"/>
    <col min="10" max="10" width="6.85546875" style="11" customWidth="1"/>
    <col min="11" max="11" width="5.85546875" style="11" customWidth="1"/>
    <col min="12" max="16384" width="9.140625" style="11"/>
  </cols>
  <sheetData>
    <row r="1" spans="1:25" ht="13.5" customHeight="1">
      <c r="A1" s="1" t="s">
        <v>75</v>
      </c>
      <c r="B1" s="1"/>
      <c r="C1" s="6"/>
      <c r="D1" s="12"/>
      <c r="E1" s="36"/>
      <c r="F1" s="36"/>
      <c r="G1" s="36"/>
      <c r="H1" s="36"/>
      <c r="I1" s="37"/>
      <c r="J1" s="37"/>
      <c r="K1" s="37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13"/>
      <c r="X1" s="13"/>
      <c r="Y1" s="8"/>
    </row>
    <row r="2" spans="1:25" s="16" customFormat="1" hidden="1">
      <c r="A2" s="1" t="s">
        <v>41</v>
      </c>
      <c r="B2" s="1"/>
      <c r="C2" s="6"/>
      <c r="D2" s="12"/>
      <c r="E2" s="1" t="s">
        <v>22</v>
      </c>
      <c r="F2" s="1" t="s">
        <v>23</v>
      </c>
      <c r="G2" s="1"/>
      <c r="H2" s="1"/>
      <c r="I2" s="1"/>
      <c r="J2" s="1"/>
      <c r="K2" s="1"/>
      <c r="L2" s="1"/>
      <c r="M2" s="1"/>
      <c r="N2" s="1"/>
      <c r="O2" s="1"/>
      <c r="P2" s="14"/>
      <c r="Q2" s="14"/>
      <c r="R2" s="1"/>
      <c r="S2" s="14"/>
      <c r="T2" s="14"/>
      <c r="U2" s="1"/>
      <c r="V2" s="1"/>
      <c r="W2" s="15"/>
      <c r="X2" s="14"/>
      <c r="Y2" s="14"/>
    </row>
    <row r="3" spans="1:25" hidden="1">
      <c r="A3" s="2"/>
      <c r="B3" s="2"/>
      <c r="C3" s="7"/>
      <c r="D3" s="8"/>
      <c r="E3" s="2"/>
      <c r="F3" s="2"/>
      <c r="G3" s="2"/>
      <c r="H3" s="2"/>
      <c r="I3" s="2"/>
      <c r="J3" s="2"/>
      <c r="K3" s="2"/>
      <c r="L3" s="2"/>
      <c r="M3" s="8"/>
      <c r="N3" s="2"/>
      <c r="O3" s="2"/>
      <c r="P3" s="8"/>
      <c r="Q3" s="2"/>
      <c r="R3" s="8"/>
      <c r="S3" s="13"/>
      <c r="T3" s="13"/>
      <c r="U3" s="13"/>
      <c r="V3" s="13"/>
      <c r="W3" s="13"/>
      <c r="X3" s="13"/>
      <c r="Y3" s="8"/>
    </row>
    <row r="4" spans="1:25">
      <c r="A4" s="1" t="s">
        <v>74</v>
      </c>
      <c r="B4" s="1"/>
      <c r="C4" s="6"/>
      <c r="D4" s="15">
        <v>7277.76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5"/>
      <c r="S4" s="14"/>
      <c r="T4" s="14"/>
      <c r="U4" s="14"/>
      <c r="V4" s="14"/>
      <c r="W4" s="14"/>
      <c r="X4" s="14"/>
      <c r="Y4" s="15"/>
    </row>
    <row r="5" spans="1:25">
      <c r="A5" s="1"/>
      <c r="B5" s="1"/>
      <c r="C5" s="6"/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4"/>
      <c r="T5" s="14"/>
      <c r="U5" s="14"/>
      <c r="V5" s="14"/>
      <c r="W5" s="14"/>
      <c r="X5" s="14"/>
      <c r="Y5" s="15"/>
    </row>
    <row r="6" spans="1:25">
      <c r="A6" s="1" t="s">
        <v>0</v>
      </c>
      <c r="B6" s="1"/>
      <c r="C6" s="6"/>
      <c r="D6" s="12"/>
      <c r="E6" s="1" t="s">
        <v>22</v>
      </c>
      <c r="F6" s="1" t="s">
        <v>23</v>
      </c>
      <c r="G6" s="1" t="s">
        <v>40</v>
      </c>
      <c r="H6" s="1" t="s">
        <v>50</v>
      </c>
      <c r="I6" s="1" t="s">
        <v>71</v>
      </c>
      <c r="J6" s="1"/>
      <c r="K6" s="1"/>
      <c r="L6" s="1"/>
      <c r="M6" s="1"/>
      <c r="N6" s="1"/>
      <c r="O6" s="1"/>
      <c r="P6" s="1"/>
      <c r="Q6" s="1"/>
      <c r="R6" s="15"/>
      <c r="S6" s="14"/>
      <c r="T6" s="14"/>
      <c r="U6" s="14"/>
      <c r="V6" s="14"/>
      <c r="W6" s="14"/>
      <c r="X6" s="14"/>
      <c r="Y6" s="15"/>
    </row>
    <row r="7" spans="1:25">
      <c r="A7" s="1" t="s">
        <v>1</v>
      </c>
      <c r="B7" s="1" t="s">
        <v>2</v>
      </c>
      <c r="C7" s="6" t="s">
        <v>3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5"/>
      <c r="S7" s="14"/>
      <c r="T7" s="14"/>
      <c r="U7" s="14"/>
      <c r="V7" s="14"/>
      <c r="W7" s="14"/>
      <c r="X7" s="14"/>
      <c r="Y7" s="15"/>
    </row>
    <row r="8" spans="1:25">
      <c r="A8" s="33">
        <v>43566</v>
      </c>
      <c r="B8" s="2" t="s">
        <v>85</v>
      </c>
      <c r="C8" s="7" t="s">
        <v>78</v>
      </c>
      <c r="D8" s="17">
        <v>5747.94</v>
      </c>
      <c r="E8" s="1">
        <v>5747.94</v>
      </c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8"/>
      <c r="S8" s="13"/>
      <c r="T8" s="13"/>
      <c r="U8" s="13"/>
      <c r="V8" s="13"/>
      <c r="W8" s="13"/>
      <c r="X8" s="13"/>
      <c r="Y8" s="8"/>
    </row>
    <row r="9" spans="1:25">
      <c r="A9" s="33" t="s">
        <v>88</v>
      </c>
      <c r="B9" s="2" t="s">
        <v>86</v>
      </c>
      <c r="C9" s="7" t="s">
        <v>87</v>
      </c>
      <c r="D9" s="17">
        <v>5.5</v>
      </c>
      <c r="E9" s="2"/>
      <c r="F9" s="2">
        <v>5.5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13"/>
      <c r="T9" s="13"/>
      <c r="U9" s="13"/>
      <c r="V9" s="13"/>
      <c r="W9" s="13"/>
      <c r="X9" s="13"/>
      <c r="Y9" s="8"/>
    </row>
    <row r="10" spans="1:25">
      <c r="A10" s="33" t="s">
        <v>97</v>
      </c>
      <c r="B10" s="2" t="s">
        <v>85</v>
      </c>
      <c r="C10" s="7" t="s">
        <v>78</v>
      </c>
      <c r="D10" s="17">
        <v>5747.94</v>
      </c>
      <c r="E10" s="2">
        <v>5747.94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13"/>
      <c r="T10" s="13"/>
      <c r="U10" s="13"/>
      <c r="V10" s="13"/>
      <c r="W10" s="13"/>
      <c r="X10" s="13"/>
      <c r="Y10" s="8"/>
    </row>
    <row r="11" spans="1:25">
      <c r="A11" s="34" t="s">
        <v>102</v>
      </c>
      <c r="B11" s="8" t="s">
        <v>85</v>
      </c>
      <c r="C11" s="8" t="s">
        <v>103</v>
      </c>
      <c r="D11" s="18">
        <v>78.55</v>
      </c>
      <c r="E11" s="18"/>
      <c r="F11" s="18">
        <v>78.55</v>
      </c>
      <c r="G11" s="18"/>
      <c r="H11" s="18"/>
      <c r="I11" s="2"/>
      <c r="J11" s="2"/>
      <c r="K11" s="2"/>
      <c r="L11" s="2"/>
      <c r="M11" s="2"/>
      <c r="N11" s="2"/>
      <c r="O11" s="2"/>
      <c r="P11" s="2"/>
      <c r="Q11" s="2"/>
      <c r="R11" s="8"/>
      <c r="S11" s="13"/>
      <c r="T11" s="13"/>
      <c r="U11" s="13"/>
      <c r="V11" s="13"/>
      <c r="W11" s="13"/>
      <c r="X11" s="13"/>
      <c r="Y11" s="8"/>
    </row>
    <row r="12" spans="1:25">
      <c r="A12" s="34" t="s">
        <v>106</v>
      </c>
      <c r="B12" s="8" t="s">
        <v>85</v>
      </c>
      <c r="C12" s="8" t="s">
        <v>107</v>
      </c>
      <c r="D12" s="18">
        <v>9.27</v>
      </c>
      <c r="E12" s="18"/>
      <c r="F12" s="18">
        <v>9.27</v>
      </c>
      <c r="G12" s="18"/>
      <c r="H12" s="18"/>
      <c r="I12" s="2"/>
      <c r="J12" s="2"/>
      <c r="K12" s="2"/>
      <c r="L12" s="2"/>
      <c r="M12" s="2"/>
      <c r="N12" s="2"/>
      <c r="O12" s="2"/>
      <c r="P12" s="2"/>
      <c r="Q12" s="2"/>
      <c r="R12" s="8"/>
      <c r="S12" s="13"/>
      <c r="T12" s="13"/>
      <c r="U12" s="13"/>
      <c r="V12" s="13"/>
      <c r="W12" s="13"/>
      <c r="X12" s="13"/>
      <c r="Y12" s="8"/>
    </row>
    <row r="13" spans="1:25" ht="15.75" thickBot="1">
      <c r="A13" s="34" t="s">
        <v>110</v>
      </c>
      <c r="B13" s="8" t="s">
        <v>86</v>
      </c>
      <c r="C13" s="8" t="s">
        <v>111</v>
      </c>
      <c r="D13" s="18">
        <v>41.55</v>
      </c>
      <c r="E13" s="18"/>
      <c r="F13" s="18">
        <v>41.55</v>
      </c>
      <c r="G13" s="18"/>
      <c r="H13" s="18"/>
      <c r="I13" s="2"/>
      <c r="J13" s="2"/>
      <c r="K13" s="2"/>
      <c r="L13" s="2"/>
      <c r="M13" s="2"/>
      <c r="N13" s="2"/>
      <c r="O13" s="2"/>
      <c r="P13" s="2"/>
      <c r="Q13" s="2"/>
      <c r="R13" s="8"/>
      <c r="S13" s="13"/>
      <c r="T13" s="13"/>
      <c r="U13" s="13"/>
      <c r="V13" s="13"/>
      <c r="W13" s="13"/>
      <c r="X13" s="13"/>
      <c r="Y13" s="8"/>
    </row>
    <row r="14" spans="1:25" ht="16.5" thickTop="1" thickBot="1">
      <c r="A14" s="1" t="s">
        <v>5</v>
      </c>
      <c r="B14" s="1"/>
      <c r="C14" s="6"/>
      <c r="D14" s="19">
        <f>SUM(D8:D13)</f>
        <v>11630.749999999998</v>
      </c>
      <c r="E14" s="19">
        <f t="shared" ref="E14:I14" si="0">SUM(E8:E12)</f>
        <v>11495.88</v>
      </c>
      <c r="F14" s="19">
        <f>SUM(F8:F13)</f>
        <v>134.87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"/>
      <c r="K14" s="1"/>
      <c r="L14" s="1"/>
      <c r="M14" s="2"/>
      <c r="N14" s="2"/>
      <c r="O14" s="2"/>
      <c r="P14" s="2"/>
      <c r="Q14" s="2"/>
      <c r="R14" s="8"/>
      <c r="S14" s="13"/>
      <c r="T14" s="13"/>
      <c r="U14" s="13"/>
      <c r="V14" s="13"/>
      <c r="W14" s="13"/>
      <c r="X14" s="13"/>
      <c r="Y14" s="8"/>
    </row>
    <row r="15" spans="1:25" ht="15.75" thickTop="1">
      <c r="A15" s="2"/>
      <c r="B15" s="2"/>
      <c r="C15" s="7" t="s">
        <v>51</v>
      </c>
      <c r="D15" s="8"/>
      <c r="E15" s="2"/>
      <c r="F15" s="2">
        <v>19.350000000000001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13"/>
      <c r="T15" s="13"/>
      <c r="U15" s="13"/>
      <c r="V15" s="13"/>
      <c r="W15" s="13"/>
      <c r="X15" s="13"/>
      <c r="Y15" s="10"/>
    </row>
    <row r="16" spans="1:25">
      <c r="A16" s="2"/>
      <c r="B16" s="2"/>
      <c r="C16" s="7"/>
      <c r="D16" s="8"/>
      <c r="E16" s="2"/>
      <c r="F16" s="3">
        <f>SUM(F14+F15)</f>
        <v>154.22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13"/>
      <c r="T16" s="13"/>
      <c r="U16" s="13"/>
      <c r="V16" s="13"/>
      <c r="W16" s="13"/>
      <c r="X16" s="13"/>
      <c r="Y16" s="10"/>
    </row>
    <row r="17" spans="1:25">
      <c r="A17" s="2"/>
      <c r="B17" s="2"/>
      <c r="C17" s="7"/>
      <c r="D17" s="8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13"/>
      <c r="T17" s="13"/>
      <c r="U17" s="13"/>
      <c r="V17" s="13"/>
      <c r="W17" s="13"/>
      <c r="X17" s="13"/>
      <c r="Y17" s="10"/>
    </row>
    <row r="18" spans="1:25">
      <c r="A18" s="3" t="s">
        <v>112</v>
      </c>
      <c r="B18" s="2"/>
      <c r="C18" s="7"/>
      <c r="D18" s="8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13"/>
      <c r="T18" s="13"/>
      <c r="U18" s="13"/>
      <c r="V18" s="13"/>
      <c r="W18" s="13"/>
      <c r="X18" s="13"/>
      <c r="Y18" s="10"/>
    </row>
    <row r="19" spans="1:25">
      <c r="A19" s="2"/>
      <c r="B19" s="2"/>
      <c r="C19" s="7"/>
      <c r="D19" s="8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13"/>
      <c r="T19" s="13"/>
      <c r="U19" s="13"/>
      <c r="V19" s="13"/>
      <c r="W19" s="13"/>
      <c r="X19" s="13"/>
      <c r="Y19" s="10"/>
    </row>
    <row r="20" spans="1:25">
      <c r="A20" s="2"/>
      <c r="B20" s="2"/>
      <c r="C20" s="7"/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"/>
      <c r="S20" s="13"/>
      <c r="T20" s="13"/>
      <c r="U20" s="13"/>
      <c r="V20" s="13"/>
      <c r="W20" s="13"/>
      <c r="X20" s="13"/>
      <c r="Y20" s="10"/>
    </row>
    <row r="21" spans="1:25" s="16" customFormat="1">
      <c r="A21" s="3" t="s">
        <v>6</v>
      </c>
      <c r="B21" s="1"/>
      <c r="C21" s="6"/>
      <c r="D21" s="12"/>
      <c r="E21" s="1" t="s">
        <v>43</v>
      </c>
      <c r="F21" s="1" t="s">
        <v>23</v>
      </c>
      <c r="G21" s="1" t="s">
        <v>24</v>
      </c>
      <c r="H21" s="1" t="s">
        <v>54</v>
      </c>
      <c r="I21" s="1" t="s">
        <v>44</v>
      </c>
      <c r="J21" s="1" t="s">
        <v>45</v>
      </c>
      <c r="K21" s="1" t="s">
        <v>25</v>
      </c>
      <c r="L21" s="1" t="s">
        <v>47</v>
      </c>
      <c r="M21" s="1" t="s">
        <v>83</v>
      </c>
      <c r="N21" s="1" t="s">
        <v>105</v>
      </c>
      <c r="O21" s="1"/>
      <c r="P21" s="1"/>
      <c r="Q21" s="15"/>
      <c r="R21" s="14"/>
      <c r="S21" s="14"/>
      <c r="T21" s="14"/>
      <c r="U21" s="14"/>
      <c r="V21" s="14"/>
      <c r="W21" s="14"/>
    </row>
    <row r="22" spans="1:25">
      <c r="A22" s="1" t="s">
        <v>1</v>
      </c>
      <c r="B22" s="1" t="s">
        <v>7</v>
      </c>
      <c r="C22" s="6" t="s">
        <v>3</v>
      </c>
      <c r="D22" s="12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  <c r="R22" s="13"/>
      <c r="S22" s="13"/>
      <c r="T22" s="13"/>
      <c r="U22" s="13"/>
      <c r="V22" s="13"/>
      <c r="W22" s="13"/>
    </row>
    <row r="23" spans="1:25">
      <c r="A23" s="33">
        <v>43599</v>
      </c>
      <c r="B23" s="5">
        <v>574</v>
      </c>
      <c r="C23" s="7" t="s">
        <v>79</v>
      </c>
      <c r="D23" s="17">
        <v>9</v>
      </c>
      <c r="E23" s="2"/>
      <c r="F23" s="2">
        <v>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8"/>
      <c r="R23" s="13"/>
      <c r="S23" s="13"/>
      <c r="T23" s="13"/>
      <c r="U23" s="13"/>
      <c r="V23" s="13"/>
      <c r="W23" s="13"/>
    </row>
    <row r="24" spans="1:25">
      <c r="A24" s="35">
        <v>43599</v>
      </c>
      <c r="B24" s="4">
        <v>575</v>
      </c>
      <c r="C24" s="9" t="s">
        <v>80</v>
      </c>
      <c r="D24" s="20">
        <v>371.85</v>
      </c>
      <c r="E24" s="2"/>
      <c r="F24" s="2"/>
      <c r="G24" s="2"/>
      <c r="H24" s="2"/>
      <c r="I24" s="2">
        <v>371.85</v>
      </c>
      <c r="J24" s="2"/>
      <c r="K24" s="2"/>
      <c r="L24" s="2"/>
      <c r="M24" s="2"/>
      <c r="N24" s="2"/>
      <c r="O24" s="2"/>
      <c r="P24" s="2"/>
      <c r="Q24" s="21"/>
      <c r="R24" s="13"/>
      <c r="S24" s="13"/>
      <c r="T24" s="13"/>
      <c r="U24" s="13"/>
      <c r="V24" s="13"/>
      <c r="W24" s="13"/>
    </row>
    <row r="25" spans="1:25">
      <c r="A25" s="33">
        <v>43599</v>
      </c>
      <c r="B25" s="5">
        <v>576</v>
      </c>
      <c r="C25" s="7" t="s">
        <v>81</v>
      </c>
      <c r="D25" s="17">
        <v>113.86</v>
      </c>
      <c r="E25" s="1"/>
      <c r="F25" s="1"/>
      <c r="G25" s="2"/>
      <c r="H25" s="2"/>
      <c r="I25" s="2"/>
      <c r="J25" s="2">
        <v>113.86</v>
      </c>
      <c r="K25" s="2"/>
      <c r="L25" s="2"/>
      <c r="M25" s="2"/>
      <c r="N25" s="2"/>
      <c r="O25" s="2"/>
      <c r="P25" s="2"/>
      <c r="Q25" s="8"/>
      <c r="R25" s="13"/>
      <c r="S25" s="13"/>
      <c r="T25" s="13"/>
      <c r="U25" s="13"/>
      <c r="V25" s="13"/>
      <c r="W25" s="13"/>
    </row>
    <row r="26" spans="1:25">
      <c r="A26" s="33">
        <v>43599</v>
      </c>
      <c r="B26" s="5">
        <v>577</v>
      </c>
      <c r="C26" s="7" t="s">
        <v>82</v>
      </c>
      <c r="D26" s="17">
        <v>3997.94</v>
      </c>
      <c r="E26" s="2"/>
      <c r="F26" s="2"/>
      <c r="G26" s="2"/>
      <c r="H26" s="2"/>
      <c r="I26" s="2"/>
      <c r="J26" s="2"/>
      <c r="K26" s="2"/>
      <c r="L26" s="2"/>
      <c r="M26" s="2">
        <v>3997.94</v>
      </c>
      <c r="N26" s="2"/>
      <c r="O26" s="2"/>
      <c r="P26" s="2"/>
      <c r="Q26" s="8"/>
      <c r="R26" s="13"/>
      <c r="S26" s="13"/>
      <c r="T26" s="13"/>
      <c r="U26" s="13"/>
      <c r="V26" s="13"/>
      <c r="W26" s="13"/>
    </row>
    <row r="27" spans="1:25">
      <c r="A27" s="33">
        <v>43599</v>
      </c>
      <c r="B27" s="5">
        <v>578</v>
      </c>
      <c r="C27" s="7" t="s">
        <v>84</v>
      </c>
      <c r="D27" s="17">
        <v>144</v>
      </c>
      <c r="E27" s="2"/>
      <c r="F27" s="2"/>
      <c r="G27" s="2"/>
      <c r="H27" s="2"/>
      <c r="I27" s="2"/>
      <c r="J27" s="2"/>
      <c r="K27" s="2"/>
      <c r="L27" s="2">
        <v>144</v>
      </c>
      <c r="M27" s="2"/>
      <c r="N27" s="2"/>
      <c r="O27" s="2"/>
      <c r="P27" s="2"/>
      <c r="Q27" s="8"/>
      <c r="R27" s="13"/>
      <c r="S27" s="13"/>
      <c r="T27" s="13"/>
      <c r="U27" s="13"/>
      <c r="V27" s="13"/>
      <c r="W27" s="13"/>
    </row>
    <row r="28" spans="1:25">
      <c r="A28" s="33">
        <v>43654</v>
      </c>
      <c r="B28" s="5">
        <v>579</v>
      </c>
      <c r="C28" s="7" t="s">
        <v>89</v>
      </c>
      <c r="D28" s="17">
        <v>90.6</v>
      </c>
      <c r="E28" s="2"/>
      <c r="F28" s="2"/>
      <c r="G28" s="2"/>
      <c r="H28" s="2"/>
      <c r="I28" s="2"/>
      <c r="J28" s="2"/>
      <c r="K28" s="2">
        <v>15.1</v>
      </c>
      <c r="L28" s="2">
        <v>75.5</v>
      </c>
      <c r="M28" s="2"/>
      <c r="N28" s="2"/>
      <c r="O28" s="2"/>
      <c r="P28" s="2"/>
      <c r="Q28" s="8"/>
      <c r="R28" s="13"/>
      <c r="S28" s="13"/>
      <c r="T28" s="13"/>
      <c r="U28" s="13"/>
      <c r="V28" s="13"/>
      <c r="W28" s="13"/>
    </row>
    <row r="29" spans="1:25">
      <c r="A29" s="33">
        <v>43654</v>
      </c>
      <c r="B29" s="5">
        <v>581</v>
      </c>
      <c r="C29" s="7" t="s">
        <v>84</v>
      </c>
      <c r="D29" s="17">
        <v>184</v>
      </c>
      <c r="E29" s="2"/>
      <c r="F29" s="2"/>
      <c r="G29" s="2"/>
      <c r="H29" s="2"/>
      <c r="I29" s="2"/>
      <c r="J29" s="2"/>
      <c r="K29" s="2"/>
      <c r="L29" s="2">
        <v>184</v>
      </c>
      <c r="M29" s="2"/>
      <c r="N29" s="2"/>
      <c r="O29" s="2"/>
      <c r="P29" s="2"/>
      <c r="Q29" s="8"/>
      <c r="R29" s="13"/>
      <c r="S29" s="13"/>
      <c r="T29" s="13"/>
      <c r="U29" s="13"/>
      <c r="V29" s="13"/>
      <c r="W29" s="13"/>
    </row>
    <row r="30" spans="1:25">
      <c r="A30" s="33">
        <v>43717</v>
      </c>
      <c r="B30" s="5">
        <v>582</v>
      </c>
      <c r="C30" s="7" t="s">
        <v>91</v>
      </c>
      <c r="D30" s="17">
        <v>467.29</v>
      </c>
      <c r="E30" s="2">
        <v>467.29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/>
      <c r="R30" s="13"/>
      <c r="S30" s="13"/>
      <c r="T30" s="13"/>
      <c r="U30" s="13"/>
      <c r="V30" s="13"/>
      <c r="W30" s="13"/>
    </row>
    <row r="31" spans="1:25">
      <c r="A31" s="33">
        <v>43717</v>
      </c>
      <c r="B31" s="5">
        <v>583</v>
      </c>
      <c r="C31" s="7" t="s">
        <v>40</v>
      </c>
      <c r="D31" s="17">
        <v>109.8</v>
      </c>
      <c r="E31" s="2">
        <v>109.8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8"/>
      <c r="R31" s="13"/>
      <c r="S31" s="13"/>
      <c r="T31" s="13"/>
      <c r="U31" s="13"/>
      <c r="V31" s="13"/>
      <c r="W31" s="13"/>
    </row>
    <row r="32" spans="1:25">
      <c r="A32" s="33">
        <v>43717</v>
      </c>
      <c r="B32" s="5">
        <v>584</v>
      </c>
      <c r="C32" s="7" t="s">
        <v>92</v>
      </c>
      <c r="D32" s="17">
        <v>161.80000000000001</v>
      </c>
      <c r="E32" s="2"/>
      <c r="F32" s="2"/>
      <c r="G32" s="2"/>
      <c r="H32" s="2"/>
      <c r="I32" s="2"/>
      <c r="J32" s="2"/>
      <c r="K32" s="2">
        <v>26.96</v>
      </c>
      <c r="L32" s="2">
        <v>134.84</v>
      </c>
      <c r="M32" s="2"/>
      <c r="N32" s="2"/>
      <c r="O32" s="2"/>
      <c r="P32" s="2"/>
      <c r="Q32" s="8"/>
      <c r="R32" s="13"/>
      <c r="S32" s="13"/>
      <c r="T32" s="13"/>
      <c r="U32" s="13"/>
      <c r="V32" s="13"/>
      <c r="W32" s="13"/>
    </row>
    <row r="33" spans="1:23">
      <c r="A33" s="33">
        <v>43717</v>
      </c>
      <c r="B33" s="5">
        <v>585</v>
      </c>
      <c r="C33" s="7" t="s">
        <v>82</v>
      </c>
      <c r="D33" s="17">
        <v>3997.94</v>
      </c>
      <c r="E33" s="2"/>
      <c r="F33" s="2"/>
      <c r="G33" s="2"/>
      <c r="H33" s="2"/>
      <c r="I33" s="2"/>
      <c r="J33" s="2"/>
      <c r="K33" s="2"/>
      <c r="L33" s="2"/>
      <c r="M33" s="2">
        <v>3997.94</v>
      </c>
      <c r="N33" s="2"/>
      <c r="O33" s="2"/>
      <c r="P33" s="2"/>
      <c r="Q33" s="8"/>
      <c r="R33" s="13"/>
      <c r="S33" s="13"/>
      <c r="T33" s="13"/>
      <c r="U33" s="13"/>
      <c r="V33" s="13"/>
      <c r="W33" s="13"/>
    </row>
    <row r="34" spans="1:23">
      <c r="A34" s="33">
        <v>43717</v>
      </c>
      <c r="B34" s="5">
        <v>586</v>
      </c>
      <c r="C34" s="7" t="s">
        <v>84</v>
      </c>
      <c r="D34" s="17">
        <v>209</v>
      </c>
      <c r="E34" s="2"/>
      <c r="F34" s="2"/>
      <c r="G34" s="2"/>
      <c r="H34" s="2"/>
      <c r="I34" s="2"/>
      <c r="J34" s="2"/>
      <c r="K34" s="2"/>
      <c r="L34" s="2">
        <v>209</v>
      </c>
      <c r="M34" s="2"/>
      <c r="N34" s="2"/>
      <c r="O34" s="2"/>
      <c r="P34" s="2"/>
      <c r="Q34" s="8"/>
      <c r="R34" s="13"/>
      <c r="S34" s="13"/>
      <c r="T34" s="13"/>
      <c r="U34" s="13"/>
      <c r="V34" s="13"/>
      <c r="W34" s="13"/>
    </row>
    <row r="35" spans="1:23">
      <c r="A35" s="33">
        <v>43780</v>
      </c>
      <c r="B35" s="5">
        <v>587</v>
      </c>
      <c r="C35" s="7" t="s">
        <v>84</v>
      </c>
      <c r="D35" s="17">
        <v>144</v>
      </c>
      <c r="E35" s="2"/>
      <c r="F35" s="2"/>
      <c r="G35" s="1"/>
      <c r="H35" s="1"/>
      <c r="I35" s="1"/>
      <c r="J35" s="1"/>
      <c r="K35" s="1"/>
      <c r="L35" s="1">
        <v>144</v>
      </c>
      <c r="M35" s="1"/>
      <c r="N35" s="2"/>
      <c r="O35" s="1"/>
      <c r="P35" s="2"/>
      <c r="Q35" s="8"/>
      <c r="R35" s="13"/>
      <c r="S35" s="13"/>
      <c r="T35" s="13"/>
      <c r="U35" s="13"/>
      <c r="V35" s="13"/>
      <c r="W35" s="13"/>
    </row>
    <row r="36" spans="1:23">
      <c r="A36" s="33">
        <v>43780</v>
      </c>
      <c r="B36" s="5">
        <v>588</v>
      </c>
      <c r="C36" s="7" t="s">
        <v>79</v>
      </c>
      <c r="D36" s="17">
        <v>9</v>
      </c>
      <c r="E36" s="2"/>
      <c r="F36" s="2">
        <v>9</v>
      </c>
      <c r="G36" s="1"/>
      <c r="H36" s="1"/>
      <c r="I36" s="1"/>
      <c r="J36" s="1"/>
      <c r="K36" s="1"/>
      <c r="L36" s="1"/>
      <c r="M36" s="1"/>
      <c r="N36" s="2"/>
      <c r="O36" s="1"/>
      <c r="P36" s="2"/>
      <c r="Q36" s="8"/>
      <c r="R36" s="13"/>
      <c r="S36" s="13"/>
      <c r="T36" s="13"/>
      <c r="U36" s="13"/>
      <c r="V36" s="13"/>
      <c r="W36" s="13"/>
    </row>
    <row r="37" spans="1:23">
      <c r="A37" s="33">
        <v>43780</v>
      </c>
      <c r="B37" s="5">
        <v>590</v>
      </c>
      <c r="C37" s="7" t="s">
        <v>98</v>
      </c>
      <c r="D37" s="17">
        <v>92.75</v>
      </c>
      <c r="E37" s="2"/>
      <c r="F37" s="2"/>
      <c r="G37" s="1"/>
      <c r="H37" s="1"/>
      <c r="I37" s="1"/>
      <c r="J37" s="1"/>
      <c r="K37" s="1"/>
      <c r="L37" s="1">
        <v>92.75</v>
      </c>
      <c r="M37" s="1"/>
      <c r="N37" s="2"/>
      <c r="O37" s="1"/>
      <c r="P37" s="2"/>
      <c r="Q37" s="8"/>
      <c r="R37" s="13"/>
      <c r="S37" s="13"/>
      <c r="T37" s="13"/>
      <c r="U37" s="13"/>
      <c r="V37" s="13"/>
      <c r="W37" s="13"/>
    </row>
    <row r="38" spans="1:23">
      <c r="A38" s="33">
        <v>372133</v>
      </c>
      <c r="B38" s="5">
        <v>591</v>
      </c>
      <c r="C38" s="7" t="s">
        <v>99</v>
      </c>
      <c r="D38" s="17">
        <v>50</v>
      </c>
      <c r="E38" s="2"/>
      <c r="F38" s="2"/>
      <c r="G38" s="1"/>
      <c r="H38" s="1">
        <v>50</v>
      </c>
      <c r="I38" s="1"/>
      <c r="J38" s="1"/>
      <c r="K38" s="1"/>
      <c r="L38" s="1"/>
      <c r="M38" s="1"/>
      <c r="N38" s="2"/>
      <c r="O38" s="1"/>
      <c r="P38" s="2"/>
      <c r="Q38" s="8"/>
      <c r="R38" s="13"/>
      <c r="S38" s="13"/>
      <c r="T38" s="13"/>
      <c r="U38" s="13"/>
      <c r="V38" s="13"/>
      <c r="W38" s="13"/>
    </row>
    <row r="39" spans="1:23">
      <c r="A39" s="33">
        <v>40493</v>
      </c>
      <c r="B39" s="5">
        <v>592</v>
      </c>
      <c r="C39" s="7" t="s">
        <v>100</v>
      </c>
      <c r="D39" s="17">
        <v>100</v>
      </c>
      <c r="E39" s="2"/>
      <c r="F39" s="2"/>
      <c r="G39" s="1"/>
      <c r="H39" s="1">
        <v>100</v>
      </c>
      <c r="I39" s="1"/>
      <c r="J39" s="1"/>
      <c r="K39" s="1"/>
      <c r="L39" s="1"/>
      <c r="M39" s="1"/>
      <c r="N39" s="2"/>
      <c r="O39" s="1"/>
      <c r="P39" s="2"/>
      <c r="Q39" s="8"/>
      <c r="R39" s="13"/>
      <c r="S39" s="13"/>
      <c r="T39" s="13"/>
      <c r="U39" s="13"/>
      <c r="V39" s="13"/>
      <c r="W39" s="13"/>
    </row>
    <row r="40" spans="1:23">
      <c r="A40" s="33">
        <v>43843</v>
      </c>
      <c r="B40" s="5">
        <v>593</v>
      </c>
      <c r="C40" s="7" t="s">
        <v>104</v>
      </c>
      <c r="D40" s="17">
        <v>151</v>
      </c>
      <c r="E40" s="2"/>
      <c r="F40" s="2"/>
      <c r="G40" s="1"/>
      <c r="H40" s="1"/>
      <c r="I40" s="1"/>
      <c r="J40" s="1"/>
      <c r="K40" s="1"/>
      <c r="L40" s="1"/>
      <c r="M40" s="1"/>
      <c r="N40" s="2">
        <v>151</v>
      </c>
      <c r="O40" s="1"/>
      <c r="P40" s="2"/>
      <c r="Q40" s="8"/>
      <c r="R40" s="13"/>
      <c r="S40" s="13"/>
      <c r="T40" s="13"/>
      <c r="U40" s="13"/>
      <c r="V40" s="13"/>
      <c r="W40" s="13"/>
    </row>
    <row r="41" spans="1:23">
      <c r="A41" s="33">
        <v>43899</v>
      </c>
      <c r="B41" s="5">
        <v>595</v>
      </c>
      <c r="C41" s="7" t="s">
        <v>84</v>
      </c>
      <c r="D41" s="17">
        <v>81</v>
      </c>
      <c r="E41" s="2"/>
      <c r="F41" s="2"/>
      <c r="G41" s="1"/>
      <c r="H41" s="1"/>
      <c r="I41" s="1"/>
      <c r="J41" s="1"/>
      <c r="K41" s="1"/>
      <c r="L41" s="1">
        <v>81</v>
      </c>
      <c r="M41" s="1"/>
      <c r="N41" s="2"/>
      <c r="O41" s="1"/>
      <c r="P41" s="2"/>
      <c r="Q41" s="8"/>
      <c r="R41" s="13"/>
      <c r="S41" s="13"/>
      <c r="T41" s="13"/>
      <c r="U41" s="13"/>
      <c r="V41" s="13"/>
      <c r="W41" s="13"/>
    </row>
    <row r="42" spans="1:23">
      <c r="A42" s="33">
        <v>43899</v>
      </c>
      <c r="B42" s="5">
        <v>596</v>
      </c>
      <c r="C42" s="7" t="s">
        <v>91</v>
      </c>
      <c r="D42" s="17">
        <v>582.1</v>
      </c>
      <c r="E42" s="2">
        <v>432.1</v>
      </c>
      <c r="F42" s="2"/>
      <c r="G42" s="1"/>
      <c r="H42" s="1"/>
      <c r="I42" s="1"/>
      <c r="J42" s="1"/>
      <c r="K42" s="1"/>
      <c r="L42" s="1"/>
      <c r="M42" s="1"/>
      <c r="N42" s="2"/>
      <c r="O42" s="1"/>
      <c r="P42" s="2"/>
      <c r="Q42" s="8"/>
      <c r="R42" s="13"/>
      <c r="S42" s="13"/>
      <c r="T42" s="13"/>
      <c r="U42" s="13"/>
      <c r="V42" s="13"/>
      <c r="W42" s="13"/>
    </row>
    <row r="43" spans="1:23">
      <c r="A43" s="33">
        <v>43899</v>
      </c>
      <c r="B43" s="5">
        <v>597</v>
      </c>
      <c r="C43" s="7" t="s">
        <v>40</v>
      </c>
      <c r="D43" s="17">
        <v>139.80000000000001</v>
      </c>
      <c r="E43" s="2">
        <v>139.80000000000001</v>
      </c>
      <c r="F43" s="2"/>
      <c r="G43" s="1"/>
      <c r="H43" s="1"/>
      <c r="I43" s="1"/>
      <c r="J43" s="1"/>
      <c r="K43" s="1"/>
      <c r="L43" s="1"/>
      <c r="M43" s="1"/>
      <c r="N43" s="2"/>
      <c r="O43" s="1"/>
      <c r="P43" s="2"/>
      <c r="Q43" s="8"/>
      <c r="R43" s="13"/>
      <c r="S43" s="13"/>
      <c r="T43" s="13"/>
      <c r="U43" s="13"/>
      <c r="V43" s="13"/>
      <c r="W43" s="13"/>
    </row>
    <row r="44" spans="1:23">
      <c r="A44" s="33">
        <v>43899</v>
      </c>
      <c r="B44" s="5">
        <v>598</v>
      </c>
      <c r="C44" s="7" t="s">
        <v>108</v>
      </c>
      <c r="D44" s="17">
        <v>66</v>
      </c>
      <c r="E44" s="2"/>
      <c r="F44" s="2"/>
      <c r="G44" s="1">
        <v>66</v>
      </c>
      <c r="H44" s="1"/>
      <c r="I44" s="1"/>
      <c r="J44" s="1"/>
      <c r="K44" s="1"/>
      <c r="L44" s="1"/>
      <c r="M44" s="1"/>
      <c r="N44" s="2"/>
      <c r="O44" s="1"/>
      <c r="P44" s="2"/>
      <c r="Q44" s="8"/>
      <c r="R44" s="13"/>
      <c r="S44" s="13"/>
      <c r="T44" s="13"/>
      <c r="U44" s="13"/>
      <c r="V44" s="13"/>
      <c r="W44" s="13"/>
    </row>
    <row r="45" spans="1:23">
      <c r="A45" s="33"/>
      <c r="B45" s="5"/>
      <c r="C45" s="7"/>
      <c r="D45" s="17"/>
      <c r="E45" s="2"/>
      <c r="F45" s="2"/>
      <c r="G45" s="1"/>
      <c r="H45" s="1"/>
      <c r="I45" s="1"/>
      <c r="J45" s="1"/>
      <c r="K45" s="1"/>
      <c r="L45" s="1"/>
      <c r="M45" s="1"/>
      <c r="N45" s="2"/>
      <c r="O45" s="1"/>
      <c r="P45" s="2"/>
      <c r="Q45" s="8"/>
      <c r="R45" s="13"/>
      <c r="S45" s="13"/>
      <c r="T45" s="13"/>
      <c r="U45" s="13"/>
      <c r="V45" s="13"/>
      <c r="W45" s="13"/>
    </row>
    <row r="46" spans="1:23" s="16" customFormat="1">
      <c r="A46" s="38" t="s">
        <v>113</v>
      </c>
      <c r="B46" s="39"/>
      <c r="C46" s="6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5"/>
      <c r="R46" s="14"/>
      <c r="S46" s="14"/>
      <c r="T46" s="14"/>
      <c r="U46" s="14"/>
      <c r="V46" s="14"/>
      <c r="W46" s="14"/>
    </row>
    <row r="47" spans="1:23">
      <c r="A47" s="33"/>
      <c r="B47" s="5"/>
      <c r="C47" s="7"/>
      <c r="D47" s="17"/>
      <c r="E47" s="2"/>
      <c r="F47" s="2"/>
      <c r="G47" s="1"/>
      <c r="H47" s="1"/>
      <c r="I47" s="1"/>
      <c r="J47" s="1"/>
      <c r="K47" s="1"/>
      <c r="L47" s="1"/>
      <c r="M47" s="1"/>
      <c r="N47" s="2"/>
      <c r="O47" s="1"/>
      <c r="P47" s="2"/>
      <c r="Q47" s="8"/>
      <c r="R47" s="13"/>
      <c r="S47" s="13"/>
      <c r="T47" s="13"/>
      <c r="U47" s="13"/>
      <c r="V47" s="13"/>
      <c r="W47" s="13"/>
    </row>
    <row r="48" spans="1:23" ht="15.75" thickBot="1">
      <c r="A48" s="33"/>
      <c r="B48" s="5"/>
      <c r="C48" s="7"/>
      <c r="D48" s="17"/>
      <c r="E48" s="2"/>
      <c r="F48" s="2"/>
      <c r="G48" s="1"/>
      <c r="H48" s="1"/>
      <c r="I48" s="1"/>
      <c r="J48" s="1"/>
      <c r="K48" s="1"/>
      <c r="L48" s="1"/>
      <c r="M48" s="1"/>
      <c r="N48" s="2"/>
      <c r="O48" s="1"/>
      <c r="P48" s="2"/>
      <c r="Q48" s="8"/>
      <c r="R48" s="13"/>
      <c r="S48" s="13"/>
      <c r="T48" s="13"/>
      <c r="U48" s="13"/>
      <c r="V48" s="13"/>
      <c r="W48" s="13"/>
    </row>
    <row r="49" spans="1:24" ht="16.5" thickTop="1" thickBot="1">
      <c r="A49" s="1" t="s">
        <v>5</v>
      </c>
      <c r="B49" s="1"/>
      <c r="C49" s="6"/>
      <c r="D49" s="19">
        <f>SUM(D23:D48)</f>
        <v>11272.73</v>
      </c>
      <c r="E49" s="19">
        <f>SUM(E23:E48)</f>
        <v>1148.99</v>
      </c>
      <c r="F49" s="19">
        <f>SUM(F23:F48)</f>
        <v>18</v>
      </c>
      <c r="G49" s="19">
        <f>SUM(G23:G48)</f>
        <v>66</v>
      </c>
      <c r="H49" s="19">
        <f>SUM(H23:H48)</f>
        <v>150</v>
      </c>
      <c r="I49" s="19">
        <f>SUM(I23:I48)</f>
        <v>371.85</v>
      </c>
      <c r="J49" s="19">
        <f>SUM(J23:J48)</f>
        <v>113.86</v>
      </c>
      <c r="K49" s="19">
        <f>SUM(K23:K48)</f>
        <v>42.06</v>
      </c>
      <c r="L49" s="19">
        <f>SUM(L23:L48)</f>
        <v>1065.0900000000001</v>
      </c>
      <c r="M49" s="19">
        <f>SUM(M23:M48)</f>
        <v>7995.88</v>
      </c>
      <c r="N49" s="19">
        <f>SUM(N23:N48)</f>
        <v>151</v>
      </c>
      <c r="O49" s="19"/>
      <c r="P49" s="19"/>
      <c r="Q49" s="19"/>
      <c r="R49" s="19"/>
      <c r="S49" s="19"/>
      <c r="T49" s="19"/>
      <c r="U49" s="19"/>
      <c r="V49" s="13"/>
      <c r="W49" s="13"/>
    </row>
    <row r="50" spans="1:24" ht="15.75" thickTop="1">
      <c r="A50" s="1"/>
      <c r="B50" s="1"/>
      <c r="C50" s="6"/>
      <c r="D50" s="12"/>
      <c r="E50" s="1"/>
      <c r="F50" s="1">
        <v>18.96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8"/>
      <c r="S50" s="13"/>
      <c r="T50" s="13"/>
      <c r="U50" s="13"/>
      <c r="V50" s="13"/>
      <c r="W50" s="13"/>
      <c r="X50" s="13"/>
    </row>
    <row r="51" spans="1:24">
      <c r="A51" s="1" t="s">
        <v>8</v>
      </c>
      <c r="B51" s="2"/>
      <c r="C51" s="7"/>
      <c r="D51" s="8"/>
      <c r="E51" s="2"/>
      <c r="F51" s="2" t="s">
        <v>101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"/>
      <c r="S51" s="13"/>
      <c r="T51" s="13"/>
      <c r="U51" s="13"/>
      <c r="V51" s="13"/>
      <c r="W51" s="13"/>
      <c r="X51" s="13"/>
    </row>
    <row r="52" spans="1:24">
      <c r="A52" s="1" t="s">
        <v>9</v>
      </c>
      <c r="B52" s="1"/>
      <c r="C52" s="6"/>
      <c r="D52" s="12">
        <f>D4</f>
        <v>7277.76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"/>
      <c r="S52" s="13"/>
      <c r="T52" s="13"/>
      <c r="U52" s="13"/>
      <c r="V52" s="13"/>
      <c r="W52" s="13"/>
      <c r="X52" s="13"/>
    </row>
    <row r="53" spans="1:24">
      <c r="A53" s="1" t="s">
        <v>10</v>
      </c>
      <c r="B53" s="1"/>
      <c r="C53" s="6"/>
      <c r="D53" s="12">
        <f>SUM(D14)</f>
        <v>11630.749999999998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"/>
      <c r="S53" s="13"/>
      <c r="T53" s="13"/>
      <c r="U53" s="13"/>
      <c r="V53" s="13"/>
      <c r="W53" s="13"/>
      <c r="X53" s="13"/>
    </row>
    <row r="54" spans="1:24" ht="15.75" thickBot="1">
      <c r="A54" s="1" t="s">
        <v>11</v>
      </c>
      <c r="B54" s="1"/>
      <c r="C54" s="6"/>
      <c r="D54" s="12">
        <f>SUM(D49)</f>
        <v>11272.73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8"/>
      <c r="S54" s="13"/>
      <c r="T54" s="13"/>
      <c r="U54" s="13"/>
      <c r="V54" s="13"/>
      <c r="W54" s="13"/>
      <c r="X54" s="13"/>
    </row>
    <row r="55" spans="1:24" ht="16.5" thickTop="1" thickBot="1">
      <c r="A55" s="1" t="s">
        <v>12</v>
      </c>
      <c r="B55" s="1"/>
      <c r="C55" s="6"/>
      <c r="D55" s="19">
        <f>SUM(D52+D53-D54)</f>
        <v>7635.7799999999988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8"/>
      <c r="S55" s="13"/>
      <c r="T55" s="13"/>
      <c r="U55" s="13"/>
      <c r="V55" s="13"/>
      <c r="W55" s="13"/>
      <c r="X55" s="13"/>
    </row>
    <row r="56" spans="1:24" ht="15.75" thickTop="1">
      <c r="A56" s="1"/>
      <c r="B56" s="1"/>
      <c r="C56" s="6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8"/>
      <c r="S56" s="13"/>
      <c r="T56" s="13"/>
      <c r="U56" s="13"/>
      <c r="V56" s="13"/>
      <c r="W56" s="13"/>
      <c r="X56" s="13"/>
    </row>
    <row r="57" spans="1:24">
      <c r="A57" s="1" t="s">
        <v>76</v>
      </c>
      <c r="B57" s="1"/>
      <c r="C57" s="6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8"/>
      <c r="S57" s="13"/>
      <c r="T57" s="13"/>
      <c r="U57" s="13"/>
      <c r="V57" s="13"/>
      <c r="W57" s="13"/>
      <c r="X57" s="13"/>
    </row>
    <row r="58" spans="1:24">
      <c r="A58" s="1" t="s">
        <v>42</v>
      </c>
      <c r="B58" s="1"/>
      <c r="C58" s="6"/>
      <c r="D58" s="1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8"/>
      <c r="S58" s="13"/>
      <c r="T58" s="13"/>
      <c r="U58" s="13"/>
      <c r="V58" s="13"/>
      <c r="W58" s="13"/>
      <c r="X58" s="13"/>
    </row>
    <row r="59" spans="1:24">
      <c r="A59" s="1" t="s">
        <v>13</v>
      </c>
      <c r="B59" s="1"/>
      <c r="C59" s="7"/>
      <c r="D59" s="12">
        <v>0</v>
      </c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8"/>
      <c r="S59" s="13"/>
      <c r="T59" s="13"/>
      <c r="U59" s="13"/>
      <c r="V59" s="13"/>
      <c r="W59" s="13"/>
      <c r="X59" s="13"/>
    </row>
    <row r="60" spans="1:24">
      <c r="A60" s="1" t="s">
        <v>14</v>
      </c>
      <c r="B60" s="1"/>
      <c r="C60" s="7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8"/>
      <c r="S60" s="13"/>
      <c r="T60" s="13"/>
      <c r="U60" s="13"/>
      <c r="V60" s="13"/>
      <c r="W60" s="13"/>
      <c r="X60" s="13"/>
    </row>
    <row r="61" spans="1:24" ht="15.75" thickBot="1">
      <c r="A61" s="1"/>
      <c r="B61" s="1"/>
      <c r="C61" s="6"/>
      <c r="D61" s="12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8"/>
      <c r="S61" s="13"/>
      <c r="T61" s="13"/>
      <c r="U61" s="13"/>
      <c r="V61" s="13"/>
      <c r="W61" s="13"/>
      <c r="X61" s="13"/>
    </row>
    <row r="62" spans="1:24" ht="16.5" thickTop="1" thickBot="1">
      <c r="A62" s="1" t="s">
        <v>15</v>
      </c>
      <c r="B62" s="1"/>
      <c r="C62" s="6"/>
      <c r="D62" s="19">
        <f>SUM(D52+D53-D54)</f>
        <v>7635.7799999999988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8"/>
      <c r="S62" s="13"/>
      <c r="T62" s="13"/>
      <c r="U62" s="13"/>
      <c r="V62" s="13"/>
      <c r="W62" s="13"/>
      <c r="X62" s="13"/>
    </row>
    <row r="63" spans="1:24" ht="15.75" thickTop="1">
      <c r="A63" s="15" t="s">
        <v>46</v>
      </c>
      <c r="B63" s="2"/>
      <c r="C63" s="7"/>
      <c r="D63" s="15">
        <v>4.45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8"/>
      <c r="S63" s="13"/>
      <c r="T63" s="13"/>
      <c r="U63" s="13"/>
      <c r="V63" s="13"/>
      <c r="W63" s="13"/>
      <c r="X63" s="13"/>
    </row>
    <row r="64" spans="1:24">
      <c r="A64" s="8"/>
      <c r="B64" s="2"/>
      <c r="C64" s="8"/>
      <c r="D64" s="8"/>
      <c r="E64" s="8"/>
      <c r="F64" s="8"/>
      <c r="G64" s="1"/>
      <c r="H64" s="2"/>
      <c r="I64" s="2"/>
      <c r="J64" s="2"/>
      <c r="K64" s="2"/>
      <c r="L64" s="2"/>
      <c r="M64" s="8"/>
      <c r="N64" s="1"/>
      <c r="O64" s="2"/>
      <c r="P64" s="2"/>
      <c r="Q64" s="2"/>
      <c r="R64" s="8"/>
      <c r="S64" s="13"/>
      <c r="T64" s="13"/>
      <c r="U64" s="13"/>
      <c r="V64" s="13"/>
      <c r="W64" s="13"/>
      <c r="X64" s="13"/>
    </row>
    <row r="65" spans="1:24">
      <c r="A65" s="1" t="s">
        <v>16</v>
      </c>
      <c r="B65" s="2"/>
      <c r="C65" s="7"/>
      <c r="D65" s="8"/>
      <c r="E65" s="2"/>
      <c r="F65" s="2"/>
      <c r="G65" s="1"/>
      <c r="H65" s="2"/>
      <c r="I65" s="2"/>
      <c r="J65" s="2"/>
      <c r="K65" s="2"/>
      <c r="L65" s="2"/>
      <c r="M65" s="8"/>
      <c r="N65" s="1"/>
      <c r="O65" s="2"/>
      <c r="P65" s="2"/>
      <c r="Q65" s="2"/>
      <c r="R65" s="8"/>
      <c r="S65" s="13"/>
      <c r="T65" s="13"/>
      <c r="U65" s="13"/>
      <c r="V65" s="13"/>
      <c r="W65" s="13"/>
      <c r="X65" s="13"/>
    </row>
    <row r="66" spans="1:24">
      <c r="A66" s="1" t="s">
        <v>17</v>
      </c>
      <c r="B66" s="2"/>
      <c r="C66" s="8"/>
      <c r="D66" s="8"/>
      <c r="E66" s="2"/>
      <c r="F66" s="2"/>
      <c r="G66" s="2"/>
      <c r="H66" s="2"/>
      <c r="I66" s="2"/>
      <c r="J66" s="2"/>
      <c r="K66" s="2"/>
      <c r="L66" s="2"/>
      <c r="M66" s="8"/>
      <c r="N66" s="1"/>
      <c r="O66" s="2"/>
      <c r="P66" s="2"/>
      <c r="Q66" s="2"/>
      <c r="R66" s="8"/>
      <c r="S66" s="13"/>
      <c r="T66" s="13"/>
      <c r="U66" s="13"/>
      <c r="V66" s="13"/>
      <c r="W66" s="13"/>
      <c r="X66" s="13"/>
    </row>
    <row r="67" spans="1:24">
      <c r="A67" s="1" t="s">
        <v>18</v>
      </c>
      <c r="B67" s="2"/>
      <c r="C67" s="7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8"/>
      <c r="S67" s="13"/>
      <c r="T67" s="13"/>
      <c r="U67" s="13"/>
      <c r="V67" s="13"/>
      <c r="W67" s="13"/>
      <c r="X67" s="13"/>
    </row>
    <row r="68" spans="1:24">
      <c r="A68" s="1" t="s">
        <v>19</v>
      </c>
      <c r="B68" s="8"/>
      <c r="C68" s="8"/>
      <c r="D68" s="8"/>
      <c r="E68" s="8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8"/>
      <c r="S68" s="13"/>
      <c r="T68" s="13"/>
      <c r="U68" s="13"/>
      <c r="V68" s="13"/>
      <c r="W68" s="13"/>
      <c r="X68" s="13"/>
    </row>
    <row r="69" spans="1:24">
      <c r="A69" s="1" t="s">
        <v>20</v>
      </c>
      <c r="B69" s="8"/>
      <c r="C69" s="8"/>
      <c r="D69" s="8"/>
      <c r="E69" s="8"/>
      <c r="F69" s="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8"/>
      <c r="S69" s="13"/>
      <c r="T69" s="13"/>
      <c r="U69" s="13"/>
      <c r="V69" s="13"/>
      <c r="W69" s="13"/>
      <c r="X69" s="13"/>
    </row>
    <row r="70" spans="1:24">
      <c r="A70" s="1" t="s">
        <v>21</v>
      </c>
      <c r="B70" s="8"/>
      <c r="C70" s="7"/>
      <c r="D70" s="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8"/>
      <c r="S70" s="13"/>
      <c r="T70" s="13"/>
      <c r="U70" s="13"/>
      <c r="V70" s="13"/>
      <c r="W70" s="13"/>
      <c r="X70" s="13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</sheetData>
  <mergeCells count="3">
    <mergeCell ref="E1:H1"/>
    <mergeCell ref="I1:L1"/>
    <mergeCell ref="M1:V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opLeftCell="A31" workbookViewId="0">
      <selection activeCell="C37" sqref="C37"/>
    </sheetView>
  </sheetViews>
  <sheetFormatPr defaultRowHeight="15"/>
  <cols>
    <col min="1" max="1" width="20.28515625" style="11" customWidth="1"/>
    <col min="2" max="2" width="12.85546875" style="11" customWidth="1"/>
    <col min="3" max="3" width="12.28515625" style="11" customWidth="1"/>
    <col min="4" max="4" width="11.140625" style="11" customWidth="1"/>
    <col min="5" max="5" width="10.42578125" style="11" customWidth="1"/>
    <col min="6" max="6" width="10.85546875" style="11" customWidth="1"/>
    <col min="7" max="7" width="10.140625" style="11" bestFit="1" customWidth="1"/>
    <col min="8" max="16384" width="9.140625" style="11"/>
  </cols>
  <sheetData>
    <row r="1" spans="1:6">
      <c r="A1" s="16" t="s">
        <v>96</v>
      </c>
    </row>
    <row r="3" spans="1:6" s="16" customFormat="1">
      <c r="B3" s="16" t="s">
        <v>35</v>
      </c>
      <c r="C3" s="16" t="s">
        <v>53</v>
      </c>
      <c r="D3" s="16" t="s">
        <v>35</v>
      </c>
      <c r="E3" s="16" t="s">
        <v>36</v>
      </c>
      <c r="F3" s="16" t="s">
        <v>35</v>
      </c>
    </row>
    <row r="4" spans="1:6" s="16" customFormat="1">
      <c r="B4" s="16" t="s">
        <v>37</v>
      </c>
      <c r="C4" s="16" t="s">
        <v>37</v>
      </c>
      <c r="D4" s="16" t="s">
        <v>37</v>
      </c>
      <c r="E4" s="16" t="s">
        <v>37</v>
      </c>
      <c r="F4" s="16" t="s">
        <v>37</v>
      </c>
    </row>
    <row r="5" spans="1:6" s="16" customFormat="1">
      <c r="B5" s="16" t="s">
        <v>48</v>
      </c>
      <c r="C5" s="16" t="s">
        <v>48</v>
      </c>
      <c r="D5" s="16" t="s">
        <v>57</v>
      </c>
      <c r="E5" s="16" t="s">
        <v>57</v>
      </c>
      <c r="F5" s="16" t="s">
        <v>93</v>
      </c>
    </row>
    <row r="6" spans="1:6" s="16" customFormat="1"/>
    <row r="7" spans="1:6">
      <c r="A7" s="11" t="s">
        <v>4</v>
      </c>
      <c r="B7" s="11">
        <v>3000</v>
      </c>
      <c r="C7" s="11">
        <v>3000</v>
      </c>
      <c r="D7" s="11">
        <v>3500</v>
      </c>
      <c r="E7" s="31">
        <v>3500</v>
      </c>
      <c r="F7" s="11">
        <v>3500</v>
      </c>
    </row>
    <row r="8" spans="1:6">
      <c r="A8" s="11" t="s">
        <v>77</v>
      </c>
      <c r="E8" s="31">
        <v>7995.88</v>
      </c>
      <c r="F8" s="11">
        <v>8358.64</v>
      </c>
    </row>
    <row r="9" spans="1:6">
      <c r="A9" s="11" t="s">
        <v>25</v>
      </c>
      <c r="B9" s="11">
        <v>0</v>
      </c>
      <c r="C9" s="11">
        <v>25.64</v>
      </c>
      <c r="D9" s="11">
        <v>30</v>
      </c>
      <c r="F9" s="11">
        <v>50</v>
      </c>
    </row>
    <row r="10" spans="1:6">
      <c r="A10" s="11" t="s">
        <v>28</v>
      </c>
      <c r="B10" s="11">
        <v>50</v>
      </c>
      <c r="C10" s="11">
        <v>169.65</v>
      </c>
      <c r="D10" s="11">
        <v>185</v>
      </c>
      <c r="E10" s="11">
        <v>134.87</v>
      </c>
      <c r="F10" s="11">
        <v>185</v>
      </c>
    </row>
    <row r="11" spans="1:6">
      <c r="A11" s="11" t="s">
        <v>69</v>
      </c>
      <c r="B11" s="11">
        <v>1010</v>
      </c>
      <c r="C11" s="11">
        <v>0</v>
      </c>
      <c r="D11" s="11">
        <v>0</v>
      </c>
    </row>
    <row r="12" spans="1:6">
      <c r="A12" s="11" t="s">
        <v>72</v>
      </c>
      <c r="C12" s="11">
        <v>9</v>
      </c>
    </row>
    <row r="13" spans="1:6" s="16" customFormat="1">
      <c r="B13" s="16">
        <f t="shared" ref="B13:F13" si="0">SUM(B5:B11)</f>
        <v>4060</v>
      </c>
      <c r="C13" s="16">
        <f>SUM(C5:C12)</f>
        <v>3204.29</v>
      </c>
      <c r="D13" s="16">
        <f t="shared" si="0"/>
        <v>3715</v>
      </c>
      <c r="E13" s="16">
        <f t="shared" si="0"/>
        <v>11630.750000000002</v>
      </c>
      <c r="F13" s="16">
        <f t="shared" si="0"/>
        <v>12093.64</v>
      </c>
    </row>
    <row r="15" spans="1:6" s="16" customFormat="1">
      <c r="B15" s="16" t="s">
        <v>35</v>
      </c>
      <c r="C15" s="16" t="s">
        <v>36</v>
      </c>
      <c r="D15" s="16" t="s">
        <v>35</v>
      </c>
      <c r="E15" s="16" t="s">
        <v>36</v>
      </c>
      <c r="F15" s="16" t="s">
        <v>35</v>
      </c>
    </row>
    <row r="16" spans="1:6" s="16" customFormat="1">
      <c r="B16" s="16" t="s">
        <v>38</v>
      </c>
      <c r="C16" s="16" t="s">
        <v>38</v>
      </c>
      <c r="D16" s="16" t="s">
        <v>38</v>
      </c>
      <c r="E16" s="16" t="s">
        <v>38</v>
      </c>
      <c r="F16" s="16" t="s">
        <v>38</v>
      </c>
    </row>
    <row r="17" spans="1:6" s="16" customFormat="1">
      <c r="B17" s="16" t="s">
        <v>48</v>
      </c>
      <c r="C17" s="16" t="s">
        <v>48</v>
      </c>
      <c r="D17" s="16" t="s">
        <v>57</v>
      </c>
      <c r="E17" s="16" t="s">
        <v>57</v>
      </c>
      <c r="F17" s="16" t="s">
        <v>93</v>
      </c>
    </row>
    <row r="18" spans="1:6" s="16" customFormat="1"/>
    <row r="19" spans="1:6">
      <c r="A19" s="11" t="s">
        <v>25</v>
      </c>
      <c r="B19" s="11">
        <v>50</v>
      </c>
      <c r="C19" s="11">
        <v>14.7</v>
      </c>
      <c r="D19" s="11">
        <v>50</v>
      </c>
      <c r="E19" s="11">
        <v>42.06</v>
      </c>
      <c r="F19" s="11">
        <v>50</v>
      </c>
    </row>
    <row r="20" spans="1:6">
      <c r="A20" s="11" t="s">
        <v>26</v>
      </c>
      <c r="B20" s="11">
        <v>500</v>
      </c>
      <c r="C20" s="11">
        <v>362.48</v>
      </c>
      <c r="D20" s="11">
        <v>370</v>
      </c>
      <c r="E20" s="11">
        <v>371.85</v>
      </c>
      <c r="F20" s="11">
        <v>390</v>
      </c>
    </row>
    <row r="21" spans="1:6">
      <c r="A21" s="11" t="s">
        <v>55</v>
      </c>
      <c r="B21" s="11">
        <v>200</v>
      </c>
      <c r="C21" s="11">
        <v>950</v>
      </c>
      <c r="D21" s="11">
        <v>500</v>
      </c>
      <c r="E21" s="11">
        <v>150</v>
      </c>
      <c r="F21" s="11">
        <v>500</v>
      </c>
    </row>
    <row r="22" spans="1:6">
      <c r="A22" s="11" t="s">
        <v>28</v>
      </c>
      <c r="B22" s="11">
        <v>208</v>
      </c>
      <c r="C22" s="11">
        <v>177</v>
      </c>
      <c r="D22" s="11">
        <v>185</v>
      </c>
      <c r="E22" s="11">
        <v>168</v>
      </c>
      <c r="F22" s="11">
        <v>185</v>
      </c>
    </row>
    <row r="23" spans="1:6">
      <c r="A23" s="11" t="s">
        <v>29</v>
      </c>
      <c r="B23" s="11">
        <v>120</v>
      </c>
      <c r="C23" s="11">
        <v>112.95</v>
      </c>
      <c r="D23" s="11">
        <v>115</v>
      </c>
      <c r="E23" s="11">
        <v>113.86</v>
      </c>
      <c r="F23" s="11">
        <v>120</v>
      </c>
    </row>
    <row r="24" spans="1:6">
      <c r="A24" s="11" t="s">
        <v>30</v>
      </c>
      <c r="B24" s="11">
        <v>60</v>
      </c>
      <c r="C24" s="11">
        <v>121</v>
      </c>
      <c r="D24" s="11">
        <v>60</v>
      </c>
      <c r="E24" s="11">
        <v>66</v>
      </c>
      <c r="F24" s="11">
        <v>60</v>
      </c>
    </row>
    <row r="25" spans="1:6">
      <c r="A25" s="11" t="s">
        <v>39</v>
      </c>
      <c r="B25" s="11">
        <v>900</v>
      </c>
      <c r="C25" s="11">
        <v>1140.1400000000001</v>
      </c>
      <c r="D25" s="11">
        <v>1150</v>
      </c>
      <c r="E25" s="11">
        <v>1148.99</v>
      </c>
      <c r="F25" s="11">
        <v>1160</v>
      </c>
    </row>
    <row r="26" spans="1:6">
      <c r="A26" s="11" t="s">
        <v>31</v>
      </c>
      <c r="B26" s="11">
        <v>600</v>
      </c>
      <c r="C26" s="11">
        <v>1264.01</v>
      </c>
      <c r="D26" s="11">
        <v>800</v>
      </c>
      <c r="E26" s="11">
        <v>1065.0899999999999</v>
      </c>
      <c r="F26" s="11">
        <v>800</v>
      </c>
    </row>
    <row r="27" spans="1:6">
      <c r="A27" s="11" t="s">
        <v>32</v>
      </c>
      <c r="B27" s="11">
        <v>200</v>
      </c>
      <c r="C27" s="11">
        <v>0</v>
      </c>
      <c r="D27" s="11">
        <v>200</v>
      </c>
      <c r="E27" s="11">
        <v>0</v>
      </c>
      <c r="F27" s="11">
        <v>200</v>
      </c>
    </row>
    <row r="28" spans="1:6">
      <c r="A28" s="11" t="s">
        <v>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</row>
    <row r="29" spans="1:6">
      <c r="A29" s="11" t="s">
        <v>34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</row>
    <row r="30" spans="1:6">
      <c r="A30" s="11" t="s">
        <v>49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</row>
    <row r="31" spans="1:6">
      <c r="A31" s="11" t="s">
        <v>52</v>
      </c>
      <c r="B31" s="11">
        <v>0</v>
      </c>
      <c r="C31" s="11">
        <v>0</v>
      </c>
      <c r="D31" s="11">
        <v>100</v>
      </c>
      <c r="E31" s="11">
        <v>151</v>
      </c>
      <c r="F31" s="11">
        <v>100</v>
      </c>
    </row>
    <row r="32" spans="1:6">
      <c r="A32" s="11" t="s">
        <v>58</v>
      </c>
      <c r="B32" s="11">
        <v>0</v>
      </c>
      <c r="C32" s="11">
        <v>0</v>
      </c>
      <c r="D32" s="11">
        <v>0</v>
      </c>
      <c r="E32" s="11">
        <v>0</v>
      </c>
      <c r="F32" s="11">
        <v>1000</v>
      </c>
    </row>
    <row r="33" spans="1:6">
      <c r="A33" s="11" t="s">
        <v>70</v>
      </c>
      <c r="E33" s="11">
        <v>7995.88</v>
      </c>
      <c r="F33" s="11">
        <v>8358.64</v>
      </c>
    </row>
    <row r="34" spans="1:6" s="16" customFormat="1">
      <c r="B34" s="16">
        <f>SUM(B19:B33)</f>
        <v>2838</v>
      </c>
      <c r="C34" s="16">
        <f t="shared" ref="C34:F34" si="1">SUM(C19:C33)</f>
        <v>4142.2800000000007</v>
      </c>
      <c r="D34" s="16">
        <f t="shared" si="1"/>
        <v>3530</v>
      </c>
      <c r="E34" s="16">
        <f t="shared" si="1"/>
        <v>11272.73</v>
      </c>
      <c r="F34" s="16">
        <f t="shared" si="1"/>
        <v>12923.64</v>
      </c>
    </row>
    <row r="35" spans="1:6" s="16" customFormat="1"/>
    <row r="36" spans="1:6" s="16" customFormat="1">
      <c r="A36" s="16" t="s">
        <v>73</v>
      </c>
      <c r="B36" s="16">
        <v>7277.76</v>
      </c>
    </row>
    <row r="37" spans="1:6" s="16" customFormat="1">
      <c r="A37" s="16" t="s">
        <v>109</v>
      </c>
      <c r="B37" s="16">
        <f>SUM(B36+E13-E34)</f>
        <v>7635.7800000000025</v>
      </c>
    </row>
    <row r="38" spans="1:6" s="16" customFormat="1"/>
    <row r="40" spans="1:6" s="16" customFormat="1">
      <c r="A40" s="25" t="s">
        <v>68</v>
      </c>
      <c r="B40" s="29"/>
      <c r="C40" s="27"/>
      <c r="D40" s="16" t="s">
        <v>57</v>
      </c>
    </row>
    <row r="41" spans="1:6">
      <c r="A41" s="28"/>
      <c r="B41" s="29" t="s">
        <v>59</v>
      </c>
      <c r="C41" s="27" t="s">
        <v>60</v>
      </c>
    </row>
    <row r="42" spans="1:6">
      <c r="A42" s="28" t="s">
        <v>61</v>
      </c>
      <c r="B42" s="30">
        <v>0.66979999999999995</v>
      </c>
      <c r="C42" s="31">
        <v>33746.94</v>
      </c>
    </row>
    <row r="43" spans="1:6">
      <c r="A43" s="28" t="s">
        <v>62</v>
      </c>
      <c r="B43" s="30">
        <v>0.15870000000000001</v>
      </c>
      <c r="C43" s="31">
        <v>7995.88</v>
      </c>
    </row>
    <row r="44" spans="1:6">
      <c r="A44" s="28" t="s">
        <v>63</v>
      </c>
      <c r="B44" s="30">
        <v>3.4500000000000003E-2</v>
      </c>
      <c r="C44" s="31">
        <v>1738.24</v>
      </c>
    </row>
    <row r="45" spans="1:6">
      <c r="A45" s="28" t="s">
        <v>64</v>
      </c>
      <c r="B45" s="30">
        <v>7.2300000000000003E-2</v>
      </c>
      <c r="C45" s="31">
        <v>3642.74</v>
      </c>
    </row>
    <row r="46" spans="1:6">
      <c r="A46" s="28" t="s">
        <v>65</v>
      </c>
      <c r="B46" s="30">
        <v>9.7999999999999997E-3</v>
      </c>
      <c r="C46" s="31">
        <v>493.75</v>
      </c>
    </row>
    <row r="47" spans="1:6">
      <c r="A47" s="28" t="s">
        <v>66</v>
      </c>
      <c r="B47" s="30">
        <v>2.1499999999999998E-2</v>
      </c>
      <c r="C47" s="31">
        <v>1083.25</v>
      </c>
    </row>
    <row r="48" spans="1:6">
      <c r="A48" s="28" t="s">
        <v>67</v>
      </c>
      <c r="B48" s="30">
        <v>3.3399999999999999E-2</v>
      </c>
      <c r="C48" s="31">
        <v>1682.81</v>
      </c>
    </row>
    <row r="49" spans="1:3">
      <c r="A49" s="28"/>
      <c r="B49" s="26"/>
      <c r="C49" s="27"/>
    </row>
    <row r="50" spans="1:3">
      <c r="A50" s="28"/>
      <c r="B50" s="26"/>
      <c r="C50" s="32">
        <f>SUM(C42:C49)</f>
        <v>50383.609999999993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F25" sqref="F25"/>
    </sheetView>
  </sheetViews>
  <sheetFormatPr defaultRowHeight="15"/>
  <cols>
    <col min="1" max="1" width="19" style="11" customWidth="1"/>
    <col min="2" max="3" width="12.85546875" style="11" customWidth="1"/>
    <col min="4" max="4" width="13.5703125" style="11" customWidth="1"/>
    <col min="5" max="16384" width="9.140625" style="11"/>
  </cols>
  <sheetData>
    <row r="1" spans="1:9" s="16" customFormat="1">
      <c r="B1" s="16" t="s">
        <v>37</v>
      </c>
      <c r="C1" s="16" t="s">
        <v>37</v>
      </c>
      <c r="D1" s="16" t="s">
        <v>114</v>
      </c>
    </row>
    <row r="2" spans="1:9" s="16" customFormat="1">
      <c r="B2" s="22" t="s">
        <v>48</v>
      </c>
      <c r="C2" s="22" t="s">
        <v>57</v>
      </c>
      <c r="D2" s="16" t="s">
        <v>56</v>
      </c>
    </row>
    <row r="3" spans="1:9">
      <c r="A3" s="11" t="s">
        <v>4</v>
      </c>
      <c r="B3" s="11">
        <v>3000</v>
      </c>
      <c r="C3" s="11">
        <v>3500</v>
      </c>
      <c r="D3" s="24" t="s">
        <v>136</v>
      </c>
      <c r="E3" s="24"/>
      <c r="F3" s="24"/>
      <c r="G3" s="24"/>
    </row>
    <row r="4" spans="1:9">
      <c r="A4" s="11" t="s">
        <v>129</v>
      </c>
      <c r="B4" s="11">
        <v>0</v>
      </c>
      <c r="C4" s="11">
        <v>7995.88</v>
      </c>
      <c r="D4" s="24" t="s">
        <v>132</v>
      </c>
      <c r="E4" s="24"/>
      <c r="F4" s="24"/>
      <c r="G4" s="24"/>
    </row>
    <row r="5" spans="1:9">
      <c r="A5" s="11" t="s">
        <v>25</v>
      </c>
      <c r="B5" s="11">
        <v>25.64</v>
      </c>
      <c r="C5" s="11">
        <v>0</v>
      </c>
      <c r="D5" s="24" t="s">
        <v>130</v>
      </c>
    </row>
    <row r="6" spans="1:9">
      <c r="A6" s="11" t="s">
        <v>28</v>
      </c>
      <c r="B6" s="11">
        <v>169.65</v>
      </c>
      <c r="C6" s="11">
        <v>134.87</v>
      </c>
      <c r="D6" s="24"/>
      <c r="E6" s="24"/>
      <c r="F6" s="24"/>
      <c r="G6" s="24"/>
      <c r="H6" s="24"/>
      <c r="I6" s="24"/>
    </row>
    <row r="7" spans="1:9">
      <c r="A7" s="11" t="s">
        <v>115</v>
      </c>
      <c r="B7" s="11">
        <v>9</v>
      </c>
      <c r="C7" s="11">
        <v>0</v>
      </c>
      <c r="D7" s="24"/>
      <c r="E7" s="24"/>
      <c r="F7" s="24"/>
      <c r="G7" s="24"/>
      <c r="H7" s="24"/>
      <c r="I7" s="24"/>
    </row>
    <row r="8" spans="1:9" s="16" customFormat="1">
      <c r="B8" s="16">
        <f>SUM(B2:B7)</f>
        <v>3204.29</v>
      </c>
      <c r="C8" s="16">
        <f>SUM(C2:C7)</f>
        <v>11630.750000000002</v>
      </c>
      <c r="D8" s="23"/>
      <c r="E8" s="23"/>
      <c r="F8" s="23"/>
      <c r="G8" s="23"/>
      <c r="H8" s="23"/>
      <c r="I8" s="23"/>
    </row>
    <row r="9" spans="1:9" s="16" customFormat="1">
      <c r="D9" s="23"/>
      <c r="E9" s="23"/>
      <c r="F9" s="23"/>
      <c r="G9" s="23"/>
      <c r="H9" s="23"/>
      <c r="I9" s="23"/>
    </row>
    <row r="10" spans="1:9" s="16" customFormat="1">
      <c r="B10" s="16" t="s">
        <v>38</v>
      </c>
      <c r="C10" s="16" t="s">
        <v>38</v>
      </c>
      <c r="D10" s="23"/>
      <c r="E10" s="23"/>
      <c r="F10" s="23"/>
      <c r="G10" s="23"/>
      <c r="H10" s="23"/>
      <c r="I10" s="23"/>
    </row>
    <row r="11" spans="1:9" s="16" customFormat="1">
      <c r="B11" s="16" t="s">
        <v>48</v>
      </c>
      <c r="C11" s="16" t="s">
        <v>57</v>
      </c>
      <c r="D11" s="23"/>
      <c r="E11" s="23"/>
      <c r="F11" s="23"/>
      <c r="G11" s="23"/>
      <c r="H11" s="23"/>
      <c r="I11" s="23"/>
    </row>
    <row r="12" spans="1:9">
      <c r="A12" s="11" t="s">
        <v>25</v>
      </c>
      <c r="B12" s="11">
        <v>14.7</v>
      </c>
      <c r="C12" s="11">
        <v>42.06</v>
      </c>
      <c r="D12" s="24" t="s">
        <v>134</v>
      </c>
      <c r="E12" s="24"/>
      <c r="F12" s="24"/>
      <c r="G12" s="24"/>
      <c r="H12" s="24"/>
      <c r="I12" s="24"/>
    </row>
    <row r="13" spans="1:9">
      <c r="A13" s="11" t="s">
        <v>26</v>
      </c>
      <c r="B13" s="11">
        <v>362.48</v>
      </c>
      <c r="C13" s="11">
        <v>371.85</v>
      </c>
      <c r="D13" s="24" t="s">
        <v>116</v>
      </c>
      <c r="E13" s="24"/>
      <c r="F13" s="24"/>
      <c r="G13" s="24"/>
      <c r="H13" s="24"/>
      <c r="I13" s="24"/>
    </row>
    <row r="14" spans="1:9">
      <c r="A14" s="11" t="s">
        <v>27</v>
      </c>
      <c r="B14" s="11">
        <v>950</v>
      </c>
      <c r="C14" s="11">
        <v>150</v>
      </c>
      <c r="D14" s="24" t="s">
        <v>117</v>
      </c>
      <c r="E14" s="24"/>
      <c r="F14" s="24"/>
      <c r="G14" s="24"/>
      <c r="H14" s="24"/>
      <c r="I14" s="24"/>
    </row>
    <row r="15" spans="1:9">
      <c r="A15" s="11" t="s">
        <v>28</v>
      </c>
      <c r="B15" s="11">
        <v>177</v>
      </c>
      <c r="C15" s="11">
        <v>168</v>
      </c>
      <c r="D15" s="24"/>
      <c r="E15" s="24"/>
      <c r="F15" s="24"/>
      <c r="G15" s="24"/>
      <c r="H15" s="24"/>
      <c r="I15" s="24"/>
    </row>
    <row r="16" spans="1:9">
      <c r="A16" s="11" t="s">
        <v>29</v>
      </c>
      <c r="B16" s="11">
        <v>112.95</v>
      </c>
      <c r="C16" s="11">
        <v>113.86</v>
      </c>
      <c r="D16" s="24"/>
      <c r="E16" s="24"/>
      <c r="F16" s="24"/>
      <c r="G16" s="24"/>
      <c r="H16" s="24"/>
      <c r="I16" s="24"/>
    </row>
    <row r="17" spans="1:9">
      <c r="A17" s="11" t="s">
        <v>30</v>
      </c>
      <c r="B17" s="11">
        <v>121</v>
      </c>
      <c r="C17" s="11">
        <v>66</v>
      </c>
      <c r="D17" s="24" t="s">
        <v>118</v>
      </c>
      <c r="E17" s="24"/>
      <c r="F17" s="24"/>
      <c r="G17" s="24"/>
      <c r="H17" s="24"/>
      <c r="I17" s="24"/>
    </row>
    <row r="18" spans="1:9">
      <c r="A18" s="11" t="s">
        <v>39</v>
      </c>
      <c r="B18" s="11">
        <v>1140.1400000000001</v>
      </c>
      <c r="C18" s="11">
        <v>1148.99</v>
      </c>
      <c r="D18" s="24"/>
      <c r="E18" s="24"/>
      <c r="F18" s="24"/>
      <c r="G18" s="24"/>
      <c r="H18" s="24"/>
      <c r="I18" s="24"/>
    </row>
    <row r="19" spans="1:9">
      <c r="A19" s="11" t="s">
        <v>31</v>
      </c>
      <c r="B19" s="11">
        <v>1264.01</v>
      </c>
      <c r="C19" s="11">
        <v>1065.0899999999999</v>
      </c>
      <c r="D19" s="24" t="s">
        <v>135</v>
      </c>
      <c r="E19" s="24"/>
      <c r="F19" s="24"/>
      <c r="G19" s="24"/>
      <c r="H19" s="24"/>
      <c r="I19" s="24"/>
    </row>
    <row r="20" spans="1:9">
      <c r="A20" s="11" t="s">
        <v>52</v>
      </c>
      <c r="B20" s="11">
        <v>0</v>
      </c>
      <c r="C20" s="11">
        <v>151</v>
      </c>
      <c r="D20" s="24" t="s">
        <v>131</v>
      </c>
      <c r="E20" s="24"/>
      <c r="F20" s="24"/>
      <c r="G20" s="24"/>
      <c r="H20" s="24"/>
      <c r="I20" s="24"/>
    </row>
    <row r="21" spans="1:9">
      <c r="A21" s="11" t="s">
        <v>70</v>
      </c>
      <c r="B21" s="11">
        <v>0</v>
      </c>
      <c r="C21" s="11">
        <v>7995.88</v>
      </c>
      <c r="D21" s="24" t="s">
        <v>133</v>
      </c>
      <c r="E21" s="24"/>
      <c r="F21" s="24"/>
      <c r="G21" s="24"/>
      <c r="H21" s="24"/>
      <c r="I21" s="24"/>
    </row>
    <row r="22" spans="1:9">
      <c r="B22" s="16">
        <f>SUM(B12:B21)</f>
        <v>4142.2800000000007</v>
      </c>
      <c r="C22" s="16">
        <f>SUM(C12:C21)</f>
        <v>11272.73</v>
      </c>
      <c r="D22" s="24"/>
      <c r="E22" s="24"/>
      <c r="F22" s="24"/>
      <c r="G22" s="24"/>
      <c r="H22" s="24"/>
      <c r="I22" s="24"/>
    </row>
    <row r="23" spans="1:9">
      <c r="D23" s="24"/>
      <c r="E23" s="24"/>
      <c r="F23" s="24"/>
      <c r="G23" s="24"/>
      <c r="H23" s="24"/>
      <c r="I23" s="24"/>
    </row>
    <row r="24" spans="1:9" s="16" customFormat="1">
      <c r="B24" s="16">
        <f>SUM(B12:B19)</f>
        <v>4142.2800000000007</v>
      </c>
      <c r="D24" s="23"/>
      <c r="E24" s="23"/>
      <c r="F24" s="23"/>
      <c r="G24" s="23"/>
      <c r="H24" s="23"/>
      <c r="I24" s="23"/>
    </row>
    <row r="25" spans="1:9" ht="15.75" customHeight="1">
      <c r="D25" s="24"/>
      <c r="E25" s="24"/>
      <c r="F25" s="24"/>
      <c r="G25" s="24"/>
      <c r="H25" s="24"/>
      <c r="I25" s="24"/>
    </row>
    <row r="26" spans="1:9" s="16" customFormat="1">
      <c r="A26" s="16" t="s">
        <v>83</v>
      </c>
      <c r="B26" s="16" t="s">
        <v>37</v>
      </c>
      <c r="C26" s="16" t="s">
        <v>38</v>
      </c>
      <c r="D26" s="23"/>
      <c r="E26" s="23"/>
      <c r="F26" s="23"/>
      <c r="G26" s="23"/>
      <c r="H26" s="23"/>
      <c r="I26" s="23"/>
    </row>
    <row r="27" spans="1:9" s="16" customFormat="1">
      <c r="B27" s="16" t="s">
        <v>128</v>
      </c>
      <c r="C27" s="16" t="s">
        <v>57</v>
      </c>
      <c r="D27" s="23"/>
      <c r="E27" s="23"/>
      <c r="F27" s="23"/>
      <c r="G27" s="23"/>
      <c r="H27" s="23"/>
      <c r="I27" s="23"/>
    </row>
    <row r="28" spans="1:9" s="16" customFormat="1">
      <c r="A28" s="11" t="s">
        <v>4</v>
      </c>
      <c r="B28" s="11">
        <v>7995</v>
      </c>
      <c r="C28" s="11"/>
      <c r="D28" s="24" t="s">
        <v>119</v>
      </c>
      <c r="E28" s="23"/>
      <c r="F28" s="23"/>
      <c r="G28" s="23"/>
      <c r="H28" s="23"/>
      <c r="I28" s="23"/>
    </row>
    <row r="29" spans="1:9" s="16" customFormat="1">
      <c r="A29" s="16" t="s">
        <v>120</v>
      </c>
      <c r="B29" s="11">
        <v>2310</v>
      </c>
      <c r="C29" s="11"/>
      <c r="D29" s="24" t="s">
        <v>121</v>
      </c>
      <c r="E29" s="23"/>
      <c r="F29" s="23"/>
      <c r="G29" s="23"/>
      <c r="H29" s="23"/>
      <c r="I29" s="23"/>
    </row>
    <row r="30" spans="1:9" s="16" customFormat="1">
      <c r="B30" s="16">
        <f>SUM(B28:B29)</f>
        <v>10305</v>
      </c>
      <c r="D30" s="23"/>
      <c r="E30" s="23"/>
      <c r="F30" s="23"/>
      <c r="G30" s="23"/>
      <c r="H30" s="23"/>
      <c r="I30" s="23"/>
    </row>
    <row r="31" spans="1:9">
      <c r="D31" s="24"/>
      <c r="E31" s="24"/>
      <c r="F31" s="24"/>
      <c r="G31" s="24"/>
      <c r="H31" s="24"/>
      <c r="I31" s="24"/>
    </row>
    <row r="32" spans="1:9">
      <c r="B32" s="16" t="s">
        <v>38</v>
      </c>
      <c r="C32" s="16"/>
      <c r="D32" s="24"/>
      <c r="E32" s="24"/>
      <c r="F32" s="24"/>
      <c r="G32" s="24"/>
      <c r="H32" s="24"/>
      <c r="I32" s="24"/>
    </row>
    <row r="33" spans="1:9" s="16" customFormat="1">
      <c r="B33" s="16" t="s">
        <v>128</v>
      </c>
      <c r="D33" s="23"/>
      <c r="E33" s="23"/>
      <c r="F33" s="23"/>
      <c r="G33" s="23"/>
      <c r="H33" s="23"/>
      <c r="I33" s="23"/>
    </row>
    <row r="34" spans="1:9">
      <c r="A34" s="11" t="s">
        <v>122</v>
      </c>
      <c r="B34" s="11">
        <v>4707</v>
      </c>
      <c r="D34" s="24" t="s">
        <v>123</v>
      </c>
      <c r="E34" s="24"/>
      <c r="F34" s="24"/>
      <c r="G34" s="24"/>
      <c r="H34" s="24"/>
      <c r="I34" s="24"/>
    </row>
    <row r="35" spans="1:9">
      <c r="A35" s="11" t="s">
        <v>124</v>
      </c>
      <c r="B35" s="11">
        <v>634</v>
      </c>
      <c r="D35" s="24" t="s">
        <v>125</v>
      </c>
      <c r="E35" s="24"/>
      <c r="F35" s="24"/>
      <c r="G35" s="24"/>
      <c r="H35" s="24"/>
      <c r="I35" s="24"/>
    </row>
    <row r="36" spans="1:9">
      <c r="A36" s="11" t="s">
        <v>126</v>
      </c>
      <c r="B36" s="11">
        <v>3202</v>
      </c>
      <c r="D36" s="24" t="s">
        <v>127</v>
      </c>
      <c r="E36" s="24"/>
      <c r="F36" s="24"/>
      <c r="G36" s="24"/>
      <c r="H36" s="24"/>
      <c r="I36" s="24"/>
    </row>
    <row r="37" spans="1:9">
      <c r="B37" s="16">
        <f>SUM(B34:B36)</f>
        <v>8543</v>
      </c>
      <c r="C37" s="16"/>
      <c r="D37" s="24"/>
      <c r="E37" s="24"/>
      <c r="F37" s="24"/>
      <c r="G37" s="24"/>
      <c r="H37" s="24"/>
      <c r="I37" s="24"/>
    </row>
    <row r="38" spans="1:9">
      <c r="D38" s="24"/>
      <c r="E38" s="24"/>
      <c r="F38" s="24"/>
      <c r="G38" s="24"/>
      <c r="H38" s="24"/>
      <c r="I38" s="2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15CA-A704-4586-BC81-2D6B208AF555}">
  <dimension ref="A3:D7"/>
  <sheetViews>
    <sheetView workbookViewId="0">
      <selection activeCell="D3" sqref="D3:D7"/>
    </sheetView>
  </sheetViews>
  <sheetFormatPr defaultRowHeight="15"/>
  <cols>
    <col min="1" max="1" width="9.140625" style="11"/>
    <col min="2" max="2" width="11.7109375" style="11" customWidth="1"/>
    <col min="3" max="3" width="11.85546875" style="11" customWidth="1"/>
    <col min="4" max="16384" width="9.140625" style="11"/>
  </cols>
  <sheetData>
    <row r="3" spans="1:4">
      <c r="A3" s="11" t="s">
        <v>90</v>
      </c>
      <c r="B3" s="11">
        <v>876328389</v>
      </c>
      <c r="C3" s="11" t="s">
        <v>47</v>
      </c>
      <c r="D3" s="11">
        <v>15.1</v>
      </c>
    </row>
    <row r="4" spans="1:4">
      <c r="A4" s="11" t="s">
        <v>94</v>
      </c>
      <c r="B4" s="11">
        <v>155847044</v>
      </c>
      <c r="C4" s="11" t="s">
        <v>95</v>
      </c>
      <c r="D4" s="11">
        <v>26.96</v>
      </c>
    </row>
    <row r="7" spans="1:4">
      <c r="D7" s="11">
        <f>SUM(D3:D6)</f>
        <v>42.06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&amp; pay</vt:lpstr>
      <vt:lpstr>BUDGET</vt:lpstr>
      <vt:lpstr>VARIANCES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2020-04-08T08:23:50Z</cp:lastPrinted>
  <dcterms:created xsi:type="dcterms:W3CDTF">2016-04-06T18:06:11Z</dcterms:created>
  <dcterms:modified xsi:type="dcterms:W3CDTF">2020-04-08T08:37:34Z</dcterms:modified>
</cp:coreProperties>
</file>