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THROPTON/FINANCE/YEAR END 2024/"/>
    </mc:Choice>
  </mc:AlternateContent>
  <xr:revisionPtr revIDLastSave="209" documentId="8_{C6605B12-D39E-4507-9048-E791B0E4259E}" xr6:coauthVersionLast="47" xr6:coauthVersionMax="47" xr10:uidLastSave="{C0C30C40-74F3-4E57-A33A-42063F7D557F}"/>
  <bookViews>
    <workbookView xWindow="-120" yWindow="-120" windowWidth="19440" windowHeight="11520" xr2:uid="{00000000-000D-0000-FFFF-FFFF00000000}"/>
  </bookViews>
  <sheets>
    <sheet name="Budget report" sheetId="1" r:id="rId1"/>
    <sheet name="Lloyds Bank Current Account" sheetId="2" r:id="rId2"/>
    <sheet name="Detailed Statement" sheetId="3" r:id="rId3"/>
    <sheet name="Varianc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" i="3" l="1"/>
  <c r="A14" i="3"/>
  <c r="C38" i="4"/>
  <c r="C32" i="4"/>
  <c r="C24" i="4"/>
  <c r="C8" i="4"/>
  <c r="B38" i="4"/>
  <c r="B32" i="4"/>
  <c r="B24" i="4"/>
  <c r="B8" i="4"/>
  <c r="C39" i="1" l="1"/>
  <c r="C22" i="1"/>
  <c r="C26" i="1" s="1"/>
  <c r="F22" i="1"/>
  <c r="G22" i="1"/>
  <c r="B22" i="1"/>
  <c r="B26" i="1" s="1"/>
  <c r="D28" i="1"/>
  <c r="B41" i="1" l="1"/>
  <c r="G39" i="1"/>
  <c r="D38" i="1"/>
  <c r="D37" i="1"/>
  <c r="D36" i="1"/>
  <c r="D34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39" i="1" l="1"/>
  <c r="D22" i="1"/>
  <c r="D26" i="1" s="1"/>
</calcChain>
</file>

<file path=xl/sharedStrings.xml><?xml version="1.0" encoding="utf-8"?>
<sst xmlns="http://schemas.openxmlformats.org/spreadsheetml/2006/main" count="338" uniqueCount="159">
  <si>
    <t>Thropton Parish Council</t>
  </si>
  <si>
    <t>Budget report from 1-Apr-2023 to 31-Mar-2024 (figures include VAT)</t>
  </si>
  <si>
    <t>Payments</t>
  </si>
  <si>
    <t>Budget</t>
  </si>
  <si>
    <t>Actual</t>
  </si>
  <si>
    <t>Variance</t>
  </si>
  <si>
    <t>Salary</t>
  </si>
  <si>
    <t>Seats</t>
  </si>
  <si>
    <t>Defibrillator</t>
  </si>
  <si>
    <t>Web-site</t>
  </si>
  <si>
    <t>Trees</t>
  </si>
  <si>
    <t>Recreation Ground</t>
  </si>
  <si>
    <t>Hall rental</t>
  </si>
  <si>
    <t>Subscriptions</t>
  </si>
  <si>
    <t>Cluster</t>
  </si>
  <si>
    <t>Grants</t>
  </si>
  <si>
    <t>Insurance</t>
  </si>
  <si>
    <t>Expenses</t>
  </si>
  <si>
    <t>Miscellaneous</t>
  </si>
  <si>
    <t>Total Payments</t>
  </si>
  <si>
    <t>Reserves</t>
  </si>
  <si>
    <t>Receipts</t>
  </si>
  <si>
    <t>All receipts</t>
  </si>
  <si>
    <t>VAT repayments</t>
  </si>
  <si>
    <t>Burial Precept</t>
  </si>
  <si>
    <t>Parish Precept</t>
  </si>
  <si>
    <t>Total All receipts</t>
  </si>
  <si>
    <t>2023-2024</t>
  </si>
  <si>
    <t xml:space="preserve"> Joint Burial Committee</t>
  </si>
  <si>
    <t>2024-2025</t>
  </si>
  <si>
    <t>O/B as at 1.4.23</t>
  </si>
  <si>
    <t>£</t>
  </si>
  <si>
    <t>Inc. Cluster balance</t>
  </si>
  <si>
    <t>Play area reserves</t>
  </si>
  <si>
    <t>Thropton Cluster fee</t>
  </si>
  <si>
    <t>Cluster Funds included</t>
  </si>
  <si>
    <t>Hepple and Netherton o/s</t>
  </si>
  <si>
    <t>Precept</t>
  </si>
  <si>
    <t>VAT</t>
  </si>
  <si>
    <t>Misc</t>
  </si>
  <si>
    <t>Burial</t>
  </si>
  <si>
    <t>Litter bins</t>
  </si>
  <si>
    <t>Other</t>
  </si>
  <si>
    <t>Staff costs</t>
  </si>
  <si>
    <t>other payments</t>
  </si>
  <si>
    <t>2022-2023</t>
  </si>
  <si>
    <t>Joint Burial Committee</t>
  </si>
  <si>
    <t>No grants 2023</t>
  </si>
  <si>
    <t>Council in credit 2023</t>
  </si>
  <si>
    <t>I.T. consumables 2023</t>
  </si>
  <si>
    <t>defrib consumables 2023</t>
  </si>
  <si>
    <t>Litter bins purchased 2023</t>
  </si>
  <si>
    <t>C/B as at 31.3.24</t>
  </si>
  <si>
    <t>W.I. seat sale</t>
  </si>
  <si>
    <t>Bank account: Thropton Parish Council</t>
  </si>
  <si>
    <t>Date range: 01/04/2023 to 31/03/2024</t>
  </si>
  <si>
    <t>Date</t>
  </si>
  <si>
    <t>Reference</t>
  </si>
  <si>
    <t>Supplier / Customer</t>
  </si>
  <si>
    <t>Description</t>
  </si>
  <si>
    <t>Receipt</t>
  </si>
  <si>
    <t>Payment</t>
  </si>
  <si>
    <t>Balance</t>
  </si>
  <si>
    <t>Opening balance b/fwd</t>
  </si>
  <si>
    <t>04/04/2023</t>
  </si>
  <si>
    <t>BURIAL PRECEPT</t>
  </si>
  <si>
    <t>NCC</t>
  </si>
  <si>
    <t>PRECEPT</t>
  </si>
  <si>
    <t>25/04/2023</t>
  </si>
  <si>
    <t>DD</t>
  </si>
  <si>
    <t>HMRC</t>
  </si>
  <si>
    <t>17/05/2023</t>
  </si>
  <si>
    <t>23/082</t>
  </si>
  <si>
    <t>Jubilee Institute</t>
  </si>
  <si>
    <t>Cluster meeting room</t>
  </si>
  <si>
    <t>BACS</t>
  </si>
  <si>
    <t>CSM</t>
  </si>
  <si>
    <t>Grasscutting 3/5/23</t>
  </si>
  <si>
    <t>Grasscutting</t>
  </si>
  <si>
    <t>Kidd Garden Design</t>
  </si>
  <si>
    <t>Play area inspection</t>
  </si>
  <si>
    <t>C Miller</t>
  </si>
  <si>
    <t>Cluster Salary</t>
  </si>
  <si>
    <t>NALC 133</t>
  </si>
  <si>
    <t>NALC</t>
  </si>
  <si>
    <t>Subscription</t>
  </si>
  <si>
    <t>TRANSFER</t>
  </si>
  <si>
    <t>RJBC</t>
  </si>
  <si>
    <t>29/06/2023</t>
  </si>
  <si>
    <t>MAY/JUNE</t>
  </si>
  <si>
    <t>19/07/2023</t>
  </si>
  <si>
    <t>23/129</t>
  </si>
  <si>
    <t>25/07/2023</t>
  </si>
  <si>
    <t>Playsafety Ltd</t>
  </si>
  <si>
    <t>Annual play area inspection</t>
  </si>
  <si>
    <t>31/08/2023</t>
  </si>
  <si>
    <t>20/07/2023</t>
  </si>
  <si>
    <t>LCO02530</t>
  </si>
  <si>
    <t>BHIB</t>
  </si>
  <si>
    <t>03/08/2023</t>
  </si>
  <si>
    <t>13/08/2023</t>
  </si>
  <si>
    <t>Recreation Gound</t>
  </si>
  <si>
    <t>25/08/2023</t>
  </si>
  <si>
    <t>Welmedical</t>
  </si>
  <si>
    <t>Defib pads</t>
  </si>
  <si>
    <t>29/08/2023</t>
  </si>
  <si>
    <t>Spanglefish</t>
  </si>
  <si>
    <t>04/09/2023</t>
  </si>
  <si>
    <t>29/09/2023</t>
  </si>
  <si>
    <t>06/09/2023</t>
  </si>
  <si>
    <t>20/09/2023</t>
  </si>
  <si>
    <t>23/149</t>
  </si>
  <si>
    <t>21/09/2023</t>
  </si>
  <si>
    <t>VAT Repayment</t>
  </si>
  <si>
    <t>03/10/2023</t>
  </si>
  <si>
    <t>11/10/2023</t>
  </si>
  <si>
    <t>25/10/2023</t>
  </si>
  <si>
    <t>10/11/2023</t>
  </si>
  <si>
    <t>21/11/2023</t>
  </si>
  <si>
    <t>Thropton Together (Thropton Show)</t>
  </si>
  <si>
    <t>Grant</t>
  </si>
  <si>
    <t>12/01/2024</t>
  </si>
  <si>
    <t>Hesleyhurst PC</t>
  </si>
  <si>
    <t>15/01/2024</t>
  </si>
  <si>
    <t>Whitton</t>
  </si>
  <si>
    <t>15/02/2024</t>
  </si>
  <si>
    <t>RPC</t>
  </si>
  <si>
    <t>21/02/2024</t>
  </si>
  <si>
    <t>000248</t>
  </si>
  <si>
    <t>HPC</t>
  </si>
  <si>
    <t>000275</t>
  </si>
  <si>
    <t>Nunnykirk PC</t>
  </si>
  <si>
    <t>20/03/2024</t>
  </si>
  <si>
    <t>BAC</t>
  </si>
  <si>
    <t>Thropton War Memorial Hall</t>
  </si>
  <si>
    <t>M Evens</t>
  </si>
  <si>
    <t>Bin installation</t>
  </si>
  <si>
    <t>Glanton PC</t>
  </si>
  <si>
    <t>21/03/2024</t>
  </si>
  <si>
    <t>THROPTON W.I.</t>
  </si>
  <si>
    <t>Seat</t>
  </si>
  <si>
    <t>Detailed accounts for 2023-2024</t>
  </si>
  <si>
    <t>Last year</t>
  </si>
  <si>
    <t>This year TOTAL</t>
  </si>
  <si>
    <t>TOTAL All receipts</t>
  </si>
  <si>
    <t>TOTAL Receipts</t>
  </si>
  <si>
    <t>VAT`</t>
  </si>
  <si>
    <t>TOTAL Payments</t>
  </si>
  <si>
    <t>Play Area Reserves</t>
  </si>
  <si>
    <t>TOTAL Reserves</t>
  </si>
  <si>
    <t>TOTAL Joint Burial Committee</t>
  </si>
  <si>
    <t>Movement in balances</t>
  </si>
  <si>
    <t>Opening balance</t>
  </si>
  <si>
    <t>Closing balance</t>
  </si>
  <si>
    <t>Bank accounts</t>
  </si>
  <si>
    <t>Tractor and trailer purchased 2024</t>
  </si>
  <si>
    <t>Precept raised play area reserves 2024</t>
  </si>
  <si>
    <t>W.I. sale of seat</t>
  </si>
  <si>
    <t>Increase grasscutting rate/hour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</si>
</sst>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#,##0.00;\-#,##0.00;\-"/>
  </numFmts>
  <fonts count="1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Calibri"/>
      <family val="2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4" fontId="0" fillId="0" borderId="1" xfId="0" applyNumberForma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8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6" fontId="9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164" fontId="0" fillId="0" borderId="0" xfId="0" applyNumberFormat="1"/>
    <xf numFmtId="164" fontId="0" fillId="0" borderId="1" xfId="0" applyNumberFormat="1" applyBorder="1"/>
    <xf numFmtId="164" fontId="0" fillId="0" borderId="2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topLeftCell="A24" workbookViewId="0">
      <selection activeCell="B42" sqref="B42"/>
    </sheetView>
  </sheetViews>
  <sheetFormatPr defaultRowHeight="15" x14ac:dyDescent="0.25"/>
  <cols>
    <col min="1" max="1" width="24" style="2" customWidth="1"/>
    <col min="2" max="8" width="9.140625" style="2"/>
    <col min="9" max="9" width="12" style="2" customWidth="1"/>
    <col min="10" max="16384" width="9.140625" style="2"/>
  </cols>
  <sheetData>
    <row r="1" spans="1:8" ht="18.75" x14ac:dyDescent="0.3">
      <c r="A1" s="1" t="s">
        <v>0</v>
      </c>
    </row>
    <row r="2" spans="1:8" x14ac:dyDescent="0.25">
      <c r="A2" s="2" t="s">
        <v>1</v>
      </c>
      <c r="F2" s="9" t="s">
        <v>31</v>
      </c>
    </row>
    <row r="3" spans="1:8" x14ac:dyDescent="0.25">
      <c r="A3" s="9" t="s">
        <v>30</v>
      </c>
      <c r="F3" s="9">
        <v>5923.21</v>
      </c>
    </row>
    <row r="4" spans="1:8" x14ac:dyDescent="0.25">
      <c r="A4" s="9" t="s">
        <v>32</v>
      </c>
      <c r="F4" s="9"/>
      <c r="G4" s="10">
        <v>232.09</v>
      </c>
    </row>
    <row r="5" spans="1:8" ht="18.75" x14ac:dyDescent="0.3">
      <c r="A5" s="1" t="s">
        <v>2</v>
      </c>
    </row>
    <row r="6" spans="1:8" x14ac:dyDescent="0.25">
      <c r="C6" s="3" t="s">
        <v>27</v>
      </c>
      <c r="G6" s="9"/>
      <c r="H6" s="6" t="s">
        <v>29</v>
      </c>
    </row>
    <row r="7" spans="1:8" x14ac:dyDescent="0.25">
      <c r="B7" s="3" t="s">
        <v>3</v>
      </c>
      <c r="C7" s="3" t="s">
        <v>4</v>
      </c>
      <c r="D7" s="3" t="s">
        <v>5</v>
      </c>
      <c r="E7" s="3"/>
      <c r="G7" s="7" t="s">
        <v>3</v>
      </c>
    </row>
    <row r="8" spans="1:8" x14ac:dyDescent="0.25">
      <c r="A8" s="3" t="s">
        <v>2</v>
      </c>
    </row>
    <row r="9" spans="1:8" x14ac:dyDescent="0.25">
      <c r="A9" s="2" t="s">
        <v>6</v>
      </c>
      <c r="B9" s="4">
        <v>1450</v>
      </c>
      <c r="C9" s="4">
        <v>1344.68</v>
      </c>
      <c r="D9" s="4">
        <f t="shared" ref="D9:D21" si="0">B9-C9</f>
        <v>105.31999999999994</v>
      </c>
      <c r="E9" s="4"/>
      <c r="F9" s="4"/>
      <c r="G9" s="4">
        <v>1600</v>
      </c>
      <c r="H9" s="4"/>
    </row>
    <row r="10" spans="1:8" x14ac:dyDescent="0.25">
      <c r="A10" s="2" t="s">
        <v>7</v>
      </c>
      <c r="B10" s="4">
        <v>0</v>
      </c>
      <c r="C10" s="4">
        <v>0</v>
      </c>
      <c r="D10" s="4">
        <f t="shared" si="0"/>
        <v>0</v>
      </c>
      <c r="E10" s="4"/>
      <c r="F10" s="4"/>
      <c r="G10" s="4">
        <v>100</v>
      </c>
      <c r="H10" s="4"/>
    </row>
    <row r="11" spans="1:8" x14ac:dyDescent="0.25">
      <c r="A11" s="2" t="s">
        <v>8</v>
      </c>
      <c r="B11" s="4">
        <v>100</v>
      </c>
      <c r="C11" s="4">
        <v>79.08</v>
      </c>
      <c r="D11" s="4">
        <f t="shared" si="0"/>
        <v>20.92</v>
      </c>
      <c r="E11" s="4"/>
      <c r="F11" s="4"/>
      <c r="G11" s="4">
        <v>100</v>
      </c>
      <c r="H11" s="4"/>
    </row>
    <row r="12" spans="1:8" x14ac:dyDescent="0.25">
      <c r="A12" s="2" t="s">
        <v>9</v>
      </c>
      <c r="B12" s="4">
        <v>103</v>
      </c>
      <c r="C12" s="4">
        <v>103</v>
      </c>
      <c r="D12" s="4">
        <f t="shared" si="0"/>
        <v>0</v>
      </c>
      <c r="E12" s="4"/>
      <c r="F12" s="4"/>
      <c r="G12" s="4">
        <v>103</v>
      </c>
      <c r="H12" s="4"/>
    </row>
    <row r="13" spans="1:8" x14ac:dyDescent="0.25">
      <c r="A13" s="2" t="s">
        <v>10</v>
      </c>
      <c r="B13" s="4">
        <v>200</v>
      </c>
      <c r="C13" s="4">
        <v>0</v>
      </c>
      <c r="D13" s="4">
        <f t="shared" si="0"/>
        <v>200</v>
      </c>
      <c r="E13" s="4"/>
      <c r="F13" s="4"/>
      <c r="G13" s="4">
        <v>200</v>
      </c>
      <c r="H13" s="4"/>
    </row>
    <row r="14" spans="1:8" x14ac:dyDescent="0.25">
      <c r="A14" s="2" t="s">
        <v>11</v>
      </c>
      <c r="B14" s="4">
        <v>1200</v>
      </c>
      <c r="C14" s="4">
        <v>1743.4</v>
      </c>
      <c r="D14" s="4">
        <f t="shared" si="0"/>
        <v>-543.40000000000009</v>
      </c>
      <c r="E14" s="4"/>
      <c r="F14" s="4"/>
      <c r="G14" s="4">
        <v>2000</v>
      </c>
      <c r="H14" s="4"/>
    </row>
    <row r="15" spans="1:8" x14ac:dyDescent="0.25">
      <c r="A15" s="2" t="s">
        <v>12</v>
      </c>
      <c r="B15" s="4">
        <v>66</v>
      </c>
      <c r="C15" s="4">
        <v>66</v>
      </c>
      <c r="D15" s="4">
        <f t="shared" si="0"/>
        <v>0</v>
      </c>
      <c r="E15" s="4"/>
      <c r="F15" s="4"/>
      <c r="G15" s="4">
        <v>66</v>
      </c>
      <c r="H15" s="4"/>
    </row>
    <row r="16" spans="1:8" x14ac:dyDescent="0.25">
      <c r="A16" s="2" t="s">
        <v>13</v>
      </c>
      <c r="B16" s="4">
        <v>200</v>
      </c>
      <c r="C16" s="4">
        <v>136.81</v>
      </c>
      <c r="D16" s="4">
        <f t="shared" si="0"/>
        <v>63.19</v>
      </c>
      <c r="E16" s="4"/>
      <c r="F16" s="4"/>
      <c r="G16" s="4">
        <v>170</v>
      </c>
      <c r="H16" s="4"/>
    </row>
    <row r="17" spans="1:8" x14ac:dyDescent="0.25">
      <c r="A17" s="2" t="s">
        <v>14</v>
      </c>
      <c r="B17" s="4">
        <v>300</v>
      </c>
      <c r="C17" s="4">
        <v>225</v>
      </c>
      <c r="D17" s="4">
        <f t="shared" si="0"/>
        <v>75</v>
      </c>
      <c r="E17" s="4"/>
      <c r="F17" s="4"/>
      <c r="G17" s="4">
        <v>250</v>
      </c>
      <c r="H17" s="4"/>
    </row>
    <row r="18" spans="1:8" x14ac:dyDescent="0.25">
      <c r="A18" s="2" t="s">
        <v>15</v>
      </c>
      <c r="B18" s="4">
        <v>300</v>
      </c>
      <c r="C18" s="4">
        <v>0</v>
      </c>
      <c r="D18" s="4">
        <f t="shared" si="0"/>
        <v>300</v>
      </c>
      <c r="E18" s="4"/>
      <c r="F18" s="4"/>
      <c r="G18" s="4">
        <v>200</v>
      </c>
      <c r="H18" s="4"/>
    </row>
    <row r="19" spans="1:8" x14ac:dyDescent="0.25">
      <c r="A19" s="2" t="s">
        <v>16</v>
      </c>
      <c r="B19" s="4">
        <v>500</v>
      </c>
      <c r="C19" s="4">
        <v>508.2</v>
      </c>
      <c r="D19" s="4">
        <f t="shared" si="0"/>
        <v>-8.1999999999999886</v>
      </c>
      <c r="E19" s="4"/>
      <c r="F19" s="4"/>
      <c r="G19" s="4">
        <v>530</v>
      </c>
      <c r="H19" s="4"/>
    </row>
    <row r="20" spans="1:8" x14ac:dyDescent="0.25">
      <c r="A20" s="2" t="s">
        <v>17</v>
      </c>
      <c r="B20" s="4">
        <v>200</v>
      </c>
      <c r="C20" s="4">
        <v>81.37</v>
      </c>
      <c r="D20" s="4">
        <f t="shared" si="0"/>
        <v>118.63</v>
      </c>
      <c r="E20" s="4"/>
      <c r="F20" s="4"/>
      <c r="G20" s="4">
        <v>150</v>
      </c>
      <c r="H20" s="4"/>
    </row>
    <row r="21" spans="1:8" x14ac:dyDescent="0.25">
      <c r="A21" s="2" t="s">
        <v>18</v>
      </c>
      <c r="B21" s="4">
        <v>500</v>
      </c>
      <c r="C21" s="4">
        <v>195</v>
      </c>
      <c r="D21" s="4">
        <f t="shared" si="0"/>
        <v>305</v>
      </c>
      <c r="E21" s="4"/>
      <c r="F21" s="4"/>
      <c r="G21" s="4">
        <v>500</v>
      </c>
      <c r="H21" s="4"/>
    </row>
    <row r="22" spans="1:8" x14ac:dyDescent="0.25">
      <c r="A22" s="3"/>
      <c r="B22" s="5">
        <f>SUM(B9:B21)</f>
        <v>5119</v>
      </c>
      <c r="C22" s="5">
        <f>SUM(C9:C21)</f>
        <v>4482.54</v>
      </c>
      <c r="D22" s="5">
        <f>SUM(D9:D21)</f>
        <v>636.45999999999981</v>
      </c>
      <c r="E22" s="5"/>
      <c r="F22" s="5">
        <f>SUM(F9:F21)</f>
        <v>0</v>
      </c>
      <c r="G22" s="5">
        <f>SUM(G9:G21)</f>
        <v>5969</v>
      </c>
      <c r="H22" s="4"/>
    </row>
    <row r="23" spans="1:8" x14ac:dyDescent="0.25">
      <c r="A23" s="3"/>
      <c r="B23" s="4"/>
      <c r="C23" s="4"/>
      <c r="D23" s="4"/>
      <c r="E23" s="8"/>
      <c r="F23" s="4"/>
      <c r="G23" s="8"/>
      <c r="H23" s="4"/>
    </row>
    <row r="24" spans="1:8" x14ac:dyDescent="0.25">
      <c r="A24" s="3" t="s">
        <v>28</v>
      </c>
      <c r="B24" s="5">
        <v>9890</v>
      </c>
      <c r="C24" s="5">
        <v>9890</v>
      </c>
      <c r="D24" s="5">
        <v>9890</v>
      </c>
      <c r="E24" s="4"/>
      <c r="F24" s="4"/>
      <c r="G24" s="4"/>
      <c r="H24" s="4"/>
    </row>
    <row r="25" spans="1:8" x14ac:dyDescent="0.25">
      <c r="A25" s="3"/>
      <c r="B25" s="4"/>
      <c r="C25" s="4"/>
      <c r="D25" s="4"/>
      <c r="E25" s="8"/>
      <c r="F25" s="4"/>
      <c r="G25" s="8"/>
      <c r="H25" s="4"/>
    </row>
    <row r="26" spans="1:8" x14ac:dyDescent="0.25">
      <c r="A26" s="6" t="s">
        <v>19</v>
      </c>
      <c r="B26" s="4">
        <f>SUM(B22:B24)</f>
        <v>15009</v>
      </c>
      <c r="C26" s="4">
        <f t="shared" ref="C26:D26" si="1">SUM(C22:C24)</f>
        <v>14372.54</v>
      </c>
      <c r="D26" s="4">
        <f t="shared" si="1"/>
        <v>10526.46</v>
      </c>
      <c r="E26" s="8"/>
      <c r="F26" s="4"/>
      <c r="G26" s="8"/>
      <c r="H26" s="4"/>
    </row>
    <row r="27" spans="1:8" x14ac:dyDescent="0.25">
      <c r="A27" s="3"/>
      <c r="B27" s="4"/>
      <c r="C27" s="4"/>
      <c r="D27" s="4"/>
      <c r="E27" s="8"/>
      <c r="F27" s="4"/>
      <c r="G27" s="8"/>
      <c r="H27" s="4"/>
    </row>
    <row r="28" spans="1:8" x14ac:dyDescent="0.25">
      <c r="A28" s="6" t="s">
        <v>20</v>
      </c>
      <c r="B28" s="5">
        <v>3500</v>
      </c>
      <c r="C28" s="5">
        <v>0</v>
      </c>
      <c r="D28" s="5">
        <f>B28-C28</f>
        <v>3500</v>
      </c>
      <c r="E28" s="4"/>
      <c r="F28" s="4"/>
      <c r="G28" s="4"/>
      <c r="H28" s="4"/>
    </row>
    <row r="29" spans="1:8" x14ac:dyDescent="0.25">
      <c r="A29" s="3"/>
    </row>
    <row r="30" spans="1:8" ht="18.75" x14ac:dyDescent="0.3">
      <c r="A30" s="1" t="s">
        <v>21</v>
      </c>
    </row>
    <row r="31" spans="1:8" x14ac:dyDescent="0.25">
      <c r="C31" s="3" t="s">
        <v>27</v>
      </c>
      <c r="G31" s="7"/>
      <c r="H31" s="7" t="s">
        <v>29</v>
      </c>
    </row>
    <row r="32" spans="1:8" x14ac:dyDescent="0.25">
      <c r="B32" s="3" t="s">
        <v>3</v>
      </c>
      <c r="C32" s="3" t="s">
        <v>4</v>
      </c>
      <c r="D32" s="3" t="s">
        <v>5</v>
      </c>
      <c r="G32" s="3" t="s">
        <v>3</v>
      </c>
    </row>
    <row r="33" spans="1:13" x14ac:dyDescent="0.25">
      <c r="A33" s="3" t="s">
        <v>22</v>
      </c>
    </row>
    <row r="34" spans="1:13" x14ac:dyDescent="0.25">
      <c r="A34" s="2" t="s">
        <v>23</v>
      </c>
      <c r="B34" s="4">
        <v>55</v>
      </c>
      <c r="C34" s="4">
        <v>95.66</v>
      </c>
      <c r="D34" s="4">
        <f t="shared" ref="D34:D38" si="2">B34-C34</f>
        <v>-40.659999999999997</v>
      </c>
      <c r="E34" s="4"/>
      <c r="F34" s="4"/>
      <c r="G34" s="4">
        <v>70</v>
      </c>
      <c r="H34" s="4"/>
    </row>
    <row r="35" spans="1:13" x14ac:dyDescent="0.25">
      <c r="A35" s="7" t="s">
        <v>53</v>
      </c>
      <c r="B35" s="4">
        <v>0</v>
      </c>
      <c r="C35" s="4">
        <v>494.5</v>
      </c>
      <c r="D35" s="4">
        <v>0</v>
      </c>
      <c r="E35" s="4"/>
      <c r="F35" s="4"/>
      <c r="G35" s="4"/>
      <c r="H35" s="4"/>
    </row>
    <row r="36" spans="1:13" x14ac:dyDescent="0.25">
      <c r="A36" s="2" t="s">
        <v>24</v>
      </c>
      <c r="B36" s="4">
        <v>9890</v>
      </c>
      <c r="C36" s="4">
        <v>9890</v>
      </c>
      <c r="D36" s="4">
        <f t="shared" si="2"/>
        <v>0</v>
      </c>
      <c r="E36" s="4"/>
      <c r="F36" s="4"/>
      <c r="G36" s="4">
        <v>10071</v>
      </c>
      <c r="H36" s="4"/>
    </row>
    <row r="37" spans="1:13" x14ac:dyDescent="0.25">
      <c r="A37" s="2" t="s">
        <v>14</v>
      </c>
      <c r="B37" s="4">
        <v>300</v>
      </c>
      <c r="C37" s="4">
        <v>261.57</v>
      </c>
      <c r="D37" s="4">
        <f t="shared" si="2"/>
        <v>38.430000000000007</v>
      </c>
      <c r="E37" s="4"/>
      <c r="F37" s="4"/>
      <c r="G37" s="4">
        <v>250</v>
      </c>
      <c r="H37" s="11" t="s">
        <v>34</v>
      </c>
      <c r="J37" s="10">
        <v>38.06</v>
      </c>
      <c r="K37" s="9" t="s">
        <v>36</v>
      </c>
      <c r="L37" s="9"/>
      <c r="M37" s="9"/>
    </row>
    <row r="38" spans="1:13" x14ac:dyDescent="0.25">
      <c r="A38" s="2" t="s">
        <v>25</v>
      </c>
      <c r="B38" s="4">
        <v>5000</v>
      </c>
      <c r="C38" s="4">
        <v>5000</v>
      </c>
      <c r="D38" s="4">
        <f t="shared" si="2"/>
        <v>0</v>
      </c>
      <c r="E38" s="4"/>
      <c r="F38" s="4"/>
      <c r="G38" s="12">
        <v>6000</v>
      </c>
      <c r="H38" s="4"/>
    </row>
    <row r="39" spans="1:13" x14ac:dyDescent="0.25">
      <c r="A39" s="3" t="s">
        <v>26</v>
      </c>
      <c r="B39" s="5">
        <v>15245</v>
      </c>
      <c r="C39" s="5">
        <f>SUM(C34:C38)</f>
        <v>15741.73</v>
      </c>
      <c r="D39" s="5">
        <f t="shared" ref="D39" si="3">SUM(D34:D38)</f>
        <v>-2.2299999999999898</v>
      </c>
      <c r="E39" s="5"/>
      <c r="F39" s="4"/>
      <c r="G39" s="8">
        <f>SUM(G34:G38)</f>
        <v>16391</v>
      </c>
      <c r="H39" s="4"/>
    </row>
    <row r="41" spans="1:13" x14ac:dyDescent="0.25">
      <c r="A41" s="9" t="s">
        <v>52</v>
      </c>
      <c r="B41" s="4">
        <f>SUM(F3-C26+C39)</f>
        <v>7292.3999999999978</v>
      </c>
    </row>
    <row r="42" spans="1:13" x14ac:dyDescent="0.25">
      <c r="A42" s="9" t="s">
        <v>35</v>
      </c>
      <c r="B42" s="11">
        <v>306.72000000000003</v>
      </c>
      <c r="C42" s="9"/>
    </row>
    <row r="43" spans="1:13" x14ac:dyDescent="0.25">
      <c r="B43" s="15"/>
      <c r="C43" s="3" t="s">
        <v>27</v>
      </c>
      <c r="E43" s="3"/>
      <c r="F43" s="6"/>
      <c r="G43" s="3" t="s">
        <v>29</v>
      </c>
    </row>
    <row r="44" spans="1:13" x14ac:dyDescent="0.25">
      <c r="A44" s="6" t="s">
        <v>33</v>
      </c>
      <c r="C44" s="2">
        <v>3500</v>
      </c>
      <c r="G44" s="2">
        <v>4500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2DAAE-E4DB-46A7-8D65-5C3BF64A4661}">
  <dimension ref="A1:G53"/>
  <sheetViews>
    <sheetView topLeftCell="A32" workbookViewId="0">
      <selection activeCell="G53" sqref="G53"/>
    </sheetView>
  </sheetViews>
  <sheetFormatPr defaultRowHeight="15" x14ac:dyDescent="0.25"/>
  <cols>
    <col min="1" max="2" width="12" style="2" customWidth="1"/>
    <col min="3" max="3" width="20.28515625" style="2" customWidth="1"/>
    <col min="4" max="4" width="26.42578125" style="2" customWidth="1"/>
    <col min="5" max="6" width="14" style="2" customWidth="1"/>
    <col min="7" max="16384" width="9.140625" style="2"/>
  </cols>
  <sheetData>
    <row r="1" spans="1:7" x14ac:dyDescent="0.25">
      <c r="A1" s="25" t="s">
        <v>0</v>
      </c>
      <c r="B1" s="25"/>
      <c r="C1" s="25"/>
    </row>
    <row r="2" spans="1:7" x14ac:dyDescent="0.25">
      <c r="A2" s="25" t="s">
        <v>54</v>
      </c>
      <c r="B2" s="25"/>
      <c r="C2" s="25"/>
    </row>
    <row r="3" spans="1:7" x14ac:dyDescent="0.25">
      <c r="A3" s="25" t="s">
        <v>55</v>
      </c>
      <c r="B3" s="25"/>
      <c r="C3" s="25"/>
    </row>
    <row r="4" spans="1:7" x14ac:dyDescent="0.25">
      <c r="A4" s="3" t="s">
        <v>56</v>
      </c>
      <c r="B4" s="3" t="s">
        <v>57</v>
      </c>
      <c r="C4" s="3" t="s">
        <v>58</v>
      </c>
      <c r="D4" s="3" t="s">
        <v>59</v>
      </c>
      <c r="E4" s="3" t="s">
        <v>60</v>
      </c>
      <c r="F4" s="3" t="s">
        <v>61</v>
      </c>
      <c r="G4" s="3" t="s">
        <v>62</v>
      </c>
    </row>
    <row r="5" spans="1:7" x14ac:dyDescent="0.25">
      <c r="C5" s="2" t="s">
        <v>63</v>
      </c>
      <c r="E5" s="4"/>
      <c r="F5" s="4">
        <v>5923.21</v>
      </c>
    </row>
    <row r="6" spans="1:7" x14ac:dyDescent="0.25">
      <c r="A6" s="2" t="s">
        <v>64</v>
      </c>
      <c r="B6" s="2" t="s">
        <v>65</v>
      </c>
      <c r="C6" s="2" t="s">
        <v>66</v>
      </c>
      <c r="D6" s="2" t="s">
        <v>24</v>
      </c>
      <c r="E6" s="4">
        <v>4945</v>
      </c>
      <c r="F6" s="4"/>
      <c r="G6" s="4">
        <v>10868.21</v>
      </c>
    </row>
    <row r="7" spans="1:7" x14ac:dyDescent="0.25">
      <c r="A7" s="2" t="s">
        <v>64</v>
      </c>
      <c r="B7" s="2" t="s">
        <v>67</v>
      </c>
      <c r="C7" s="2" t="s">
        <v>66</v>
      </c>
      <c r="D7" s="2" t="s">
        <v>25</v>
      </c>
      <c r="E7" s="4">
        <v>2500</v>
      </c>
      <c r="F7" s="4"/>
      <c r="G7" s="4">
        <v>13368.21</v>
      </c>
    </row>
    <row r="8" spans="1:7" x14ac:dyDescent="0.25">
      <c r="A8" s="2" t="s">
        <v>68</v>
      </c>
      <c r="B8" s="2" t="s">
        <v>69</v>
      </c>
      <c r="C8" s="2" t="s">
        <v>70</v>
      </c>
      <c r="D8" s="2" t="s">
        <v>6</v>
      </c>
      <c r="E8" s="4"/>
      <c r="F8" s="4">
        <v>2.4</v>
      </c>
      <c r="G8" s="4">
        <v>13365.81</v>
      </c>
    </row>
    <row r="9" spans="1:7" x14ac:dyDescent="0.25">
      <c r="A9" s="2" t="s">
        <v>71</v>
      </c>
      <c r="B9" s="2" t="s">
        <v>72</v>
      </c>
      <c r="C9" s="2" t="s">
        <v>73</v>
      </c>
      <c r="D9" s="2" t="s">
        <v>74</v>
      </c>
      <c r="E9" s="4"/>
      <c r="F9" s="4">
        <v>20</v>
      </c>
      <c r="G9" s="4">
        <v>13345.81</v>
      </c>
    </row>
    <row r="10" spans="1:7" x14ac:dyDescent="0.25">
      <c r="A10" s="2" t="s">
        <v>71</v>
      </c>
      <c r="B10" s="2" t="s">
        <v>75</v>
      </c>
      <c r="C10" s="2" t="s">
        <v>76</v>
      </c>
      <c r="D10" s="2" t="s">
        <v>77</v>
      </c>
      <c r="E10" s="4"/>
      <c r="F10" s="4">
        <v>200</v>
      </c>
      <c r="G10" s="4">
        <v>13145.81</v>
      </c>
    </row>
    <row r="11" spans="1:7" x14ac:dyDescent="0.25">
      <c r="A11" s="2" t="s">
        <v>71</v>
      </c>
      <c r="B11" s="2" t="s">
        <v>75</v>
      </c>
      <c r="C11" s="2" t="s">
        <v>76</v>
      </c>
      <c r="D11" s="2" t="s">
        <v>78</v>
      </c>
      <c r="E11" s="4"/>
      <c r="F11" s="4">
        <v>220</v>
      </c>
      <c r="G11" s="4">
        <v>12925.81</v>
      </c>
    </row>
    <row r="12" spans="1:7" x14ac:dyDescent="0.25">
      <c r="A12" s="2" t="s">
        <v>71</v>
      </c>
      <c r="B12" s="2" t="s">
        <v>75</v>
      </c>
      <c r="C12" s="2" t="s">
        <v>79</v>
      </c>
      <c r="D12" s="2" t="s">
        <v>80</v>
      </c>
      <c r="E12" s="4"/>
      <c r="F12" s="4">
        <v>80</v>
      </c>
      <c r="G12" s="4">
        <v>12845.81</v>
      </c>
    </row>
    <row r="13" spans="1:7" x14ac:dyDescent="0.25">
      <c r="A13" s="2" t="s">
        <v>71</v>
      </c>
      <c r="B13" s="2" t="s">
        <v>75</v>
      </c>
      <c r="C13" s="2" t="s">
        <v>81</v>
      </c>
      <c r="D13" s="2" t="s">
        <v>82</v>
      </c>
      <c r="E13" s="4"/>
      <c r="F13" s="4">
        <v>180</v>
      </c>
      <c r="G13" s="4">
        <v>12665.81</v>
      </c>
    </row>
    <row r="14" spans="1:7" x14ac:dyDescent="0.25">
      <c r="A14" s="2" t="s">
        <v>71</v>
      </c>
      <c r="B14" s="2" t="s">
        <v>83</v>
      </c>
      <c r="C14" s="2" t="s">
        <v>84</v>
      </c>
      <c r="D14" s="2" t="s">
        <v>85</v>
      </c>
      <c r="E14" s="4"/>
      <c r="F14" s="4">
        <v>136.81</v>
      </c>
      <c r="G14" s="4">
        <v>12529</v>
      </c>
    </row>
    <row r="15" spans="1:7" x14ac:dyDescent="0.25">
      <c r="A15" s="2" t="s">
        <v>71</v>
      </c>
      <c r="B15" s="2" t="s">
        <v>86</v>
      </c>
      <c r="C15" s="2" t="s">
        <v>87</v>
      </c>
      <c r="D15" s="2" t="s">
        <v>24</v>
      </c>
      <c r="E15" s="4"/>
      <c r="F15" s="4">
        <v>4945</v>
      </c>
      <c r="G15" s="4">
        <v>7584</v>
      </c>
    </row>
    <row r="16" spans="1:7" x14ac:dyDescent="0.25">
      <c r="A16" s="2" t="s">
        <v>88</v>
      </c>
      <c r="B16" s="2" t="s">
        <v>89</v>
      </c>
      <c r="C16" s="2" t="s">
        <v>76</v>
      </c>
      <c r="D16" s="2" t="s">
        <v>11</v>
      </c>
      <c r="E16" s="4"/>
      <c r="F16" s="4">
        <v>255</v>
      </c>
      <c r="G16" s="4">
        <v>7329</v>
      </c>
    </row>
    <row r="17" spans="1:7" x14ac:dyDescent="0.25">
      <c r="A17" s="2" t="s">
        <v>90</v>
      </c>
      <c r="B17" s="2" t="s">
        <v>91</v>
      </c>
      <c r="C17" s="2" t="s">
        <v>73</v>
      </c>
      <c r="D17" s="2" t="s">
        <v>14</v>
      </c>
      <c r="E17" s="4"/>
      <c r="F17" s="4">
        <v>15</v>
      </c>
      <c r="G17" s="4">
        <v>7314</v>
      </c>
    </row>
    <row r="18" spans="1:7" x14ac:dyDescent="0.25">
      <c r="A18" s="2" t="s">
        <v>90</v>
      </c>
      <c r="B18" s="2">
        <v>72270</v>
      </c>
      <c r="C18" s="2" t="s">
        <v>93</v>
      </c>
      <c r="D18" s="2" t="s">
        <v>94</v>
      </c>
      <c r="E18" s="4"/>
      <c r="F18" s="4">
        <v>98.4</v>
      </c>
      <c r="G18" s="4">
        <v>7215.6</v>
      </c>
    </row>
    <row r="19" spans="1:7" x14ac:dyDescent="0.25">
      <c r="A19" s="2" t="s">
        <v>90</v>
      </c>
      <c r="B19" s="2" t="s">
        <v>75</v>
      </c>
      <c r="C19" s="2" t="s">
        <v>79</v>
      </c>
      <c r="D19" s="2" t="s">
        <v>11</v>
      </c>
      <c r="E19" s="4"/>
      <c r="F19" s="4">
        <v>80</v>
      </c>
      <c r="G19" s="4">
        <v>7135.6</v>
      </c>
    </row>
    <row r="20" spans="1:7" x14ac:dyDescent="0.25">
      <c r="A20" s="2" t="s">
        <v>90</v>
      </c>
      <c r="B20" s="2" t="s">
        <v>75</v>
      </c>
      <c r="C20" s="2" t="s">
        <v>76</v>
      </c>
      <c r="D20" s="2" t="s">
        <v>11</v>
      </c>
      <c r="E20" s="4"/>
      <c r="F20" s="4">
        <v>75</v>
      </c>
      <c r="G20" s="4">
        <v>7060.6</v>
      </c>
    </row>
    <row r="21" spans="1:7" x14ac:dyDescent="0.25">
      <c r="A21" s="2" t="s">
        <v>96</v>
      </c>
      <c r="B21" s="2" t="s">
        <v>97</v>
      </c>
      <c r="C21" s="2" t="s">
        <v>98</v>
      </c>
      <c r="D21" s="2" t="s">
        <v>16</v>
      </c>
      <c r="E21" s="4"/>
      <c r="F21" s="4">
        <v>508.2</v>
      </c>
      <c r="G21" s="4">
        <v>6552.4000000000005</v>
      </c>
    </row>
    <row r="22" spans="1:7" x14ac:dyDescent="0.25">
      <c r="A22" s="2" t="s">
        <v>92</v>
      </c>
      <c r="B22" s="2" t="s">
        <v>69</v>
      </c>
      <c r="C22" s="2" t="s">
        <v>70</v>
      </c>
      <c r="D22" s="2" t="s">
        <v>6</v>
      </c>
      <c r="E22" s="4"/>
      <c r="F22" s="4">
        <v>45</v>
      </c>
      <c r="G22" s="4">
        <v>6507.4000000000005</v>
      </c>
    </row>
    <row r="23" spans="1:7" x14ac:dyDescent="0.25">
      <c r="A23" s="2" t="s">
        <v>99</v>
      </c>
      <c r="B23" s="2" t="s">
        <v>75</v>
      </c>
      <c r="C23" s="2" t="s">
        <v>76</v>
      </c>
      <c r="D23" s="2" t="s">
        <v>11</v>
      </c>
      <c r="E23" s="4"/>
      <c r="F23" s="4">
        <v>135</v>
      </c>
      <c r="G23" s="4">
        <v>6372.4000000000005</v>
      </c>
    </row>
    <row r="24" spans="1:7" x14ac:dyDescent="0.25">
      <c r="A24" s="2" t="s">
        <v>100</v>
      </c>
      <c r="B24" s="2" t="s">
        <v>75</v>
      </c>
      <c r="C24" s="2" t="s">
        <v>76</v>
      </c>
      <c r="D24" s="2" t="s">
        <v>101</v>
      </c>
      <c r="E24" s="4"/>
      <c r="F24" s="4">
        <v>75</v>
      </c>
      <c r="G24" s="4">
        <v>6297.4000000000005</v>
      </c>
    </row>
    <row r="25" spans="1:7" x14ac:dyDescent="0.25">
      <c r="A25" s="2" t="s">
        <v>102</v>
      </c>
      <c r="B25" s="2" t="s">
        <v>69</v>
      </c>
      <c r="C25" s="2" t="s">
        <v>103</v>
      </c>
      <c r="D25" s="2" t="s">
        <v>104</v>
      </c>
      <c r="E25" s="4"/>
      <c r="F25" s="4">
        <v>79.08</v>
      </c>
      <c r="G25" s="4">
        <v>6218.3200000000006</v>
      </c>
    </row>
    <row r="26" spans="1:7" x14ac:dyDescent="0.25">
      <c r="A26" s="2" t="s">
        <v>105</v>
      </c>
      <c r="B26" s="2" t="s">
        <v>75</v>
      </c>
      <c r="C26" s="2" t="s">
        <v>76</v>
      </c>
      <c r="D26" s="2" t="s">
        <v>11</v>
      </c>
      <c r="E26" s="4"/>
      <c r="F26" s="4">
        <v>75</v>
      </c>
      <c r="G26" s="4">
        <v>6143.3200000000006</v>
      </c>
    </row>
    <row r="27" spans="1:7" x14ac:dyDescent="0.25">
      <c r="A27" s="2" t="s">
        <v>95</v>
      </c>
      <c r="B27" s="2" t="s">
        <v>69</v>
      </c>
      <c r="C27" s="2" t="s">
        <v>106</v>
      </c>
      <c r="D27" s="2" t="s">
        <v>9</v>
      </c>
      <c r="E27" s="4"/>
      <c r="F27" s="4">
        <v>103</v>
      </c>
      <c r="G27" s="4">
        <v>6040.3200000000006</v>
      </c>
    </row>
    <row r="28" spans="1:7" x14ac:dyDescent="0.25">
      <c r="A28" s="2" t="s">
        <v>107</v>
      </c>
      <c r="B28" s="2" t="s">
        <v>75</v>
      </c>
      <c r="C28" s="2" t="s">
        <v>76</v>
      </c>
      <c r="D28" s="2" t="s">
        <v>11</v>
      </c>
      <c r="E28" s="4"/>
      <c r="F28" s="4">
        <v>90</v>
      </c>
      <c r="G28" s="4">
        <v>5950.3200000000006</v>
      </c>
    </row>
    <row r="29" spans="1:7" x14ac:dyDescent="0.25">
      <c r="A29" s="2" t="s">
        <v>109</v>
      </c>
      <c r="B29" s="2" t="s">
        <v>75</v>
      </c>
      <c r="C29" s="2" t="s">
        <v>66</v>
      </c>
      <c r="D29" s="2" t="s">
        <v>24</v>
      </c>
      <c r="E29" s="4">
        <v>4945</v>
      </c>
      <c r="F29" s="4"/>
      <c r="G29" s="4">
        <v>10895.32</v>
      </c>
    </row>
    <row r="30" spans="1:7" x14ac:dyDescent="0.25">
      <c r="A30" s="2" t="s">
        <v>109</v>
      </c>
      <c r="B30" s="2" t="s">
        <v>75</v>
      </c>
      <c r="C30" s="2" t="s">
        <v>66</v>
      </c>
      <c r="D30" s="2" t="s">
        <v>25</v>
      </c>
      <c r="E30" s="4">
        <v>2500</v>
      </c>
      <c r="F30" s="4"/>
      <c r="G30" s="4">
        <v>13395.32</v>
      </c>
    </row>
    <row r="31" spans="1:7" x14ac:dyDescent="0.25">
      <c r="A31" s="2" t="s">
        <v>110</v>
      </c>
      <c r="B31" s="2" t="s">
        <v>111</v>
      </c>
      <c r="C31" s="2" t="s">
        <v>73</v>
      </c>
      <c r="D31" s="2" t="s">
        <v>14</v>
      </c>
      <c r="E31" s="4"/>
      <c r="F31" s="4">
        <v>10</v>
      </c>
      <c r="G31" s="4">
        <v>13385.32</v>
      </c>
    </row>
    <row r="32" spans="1:7" x14ac:dyDescent="0.25">
      <c r="A32" s="2" t="s">
        <v>110</v>
      </c>
      <c r="B32" s="2" t="s">
        <v>75</v>
      </c>
      <c r="C32" s="2" t="s">
        <v>81</v>
      </c>
      <c r="D32" s="2" t="s">
        <v>6</v>
      </c>
      <c r="E32" s="4"/>
      <c r="F32" s="4">
        <v>539.64</v>
      </c>
      <c r="G32" s="4">
        <v>12845.68</v>
      </c>
    </row>
    <row r="33" spans="1:7" x14ac:dyDescent="0.25">
      <c r="A33" s="2" t="s">
        <v>112</v>
      </c>
      <c r="B33" s="2" t="s">
        <v>75</v>
      </c>
      <c r="C33" s="2" t="s">
        <v>81</v>
      </c>
      <c r="D33" s="2" t="s">
        <v>17</v>
      </c>
      <c r="E33" s="4"/>
      <c r="F33" s="4">
        <v>58.88</v>
      </c>
      <c r="G33" s="4">
        <v>12786.8</v>
      </c>
    </row>
    <row r="34" spans="1:7" x14ac:dyDescent="0.25">
      <c r="A34" s="2" t="s">
        <v>108</v>
      </c>
      <c r="B34" s="2" t="s">
        <v>75</v>
      </c>
      <c r="C34" s="2" t="s">
        <v>70</v>
      </c>
      <c r="D34" s="2" t="s">
        <v>113</v>
      </c>
      <c r="E34" s="4">
        <v>95.66</v>
      </c>
      <c r="F34" s="4"/>
      <c r="G34" s="4">
        <v>12882.46</v>
      </c>
    </row>
    <row r="35" spans="1:7" x14ac:dyDescent="0.25">
      <c r="A35" s="2" t="s">
        <v>108</v>
      </c>
      <c r="B35" s="2" t="s">
        <v>75</v>
      </c>
      <c r="C35" s="2" t="s">
        <v>76</v>
      </c>
      <c r="D35" s="2" t="s">
        <v>11</v>
      </c>
      <c r="E35" s="4"/>
      <c r="F35" s="4">
        <v>120</v>
      </c>
      <c r="G35" s="4">
        <v>12762.46</v>
      </c>
    </row>
    <row r="36" spans="1:7" x14ac:dyDescent="0.25">
      <c r="A36" s="2" t="s">
        <v>114</v>
      </c>
      <c r="B36" s="2" t="s">
        <v>75</v>
      </c>
      <c r="C36" s="2" t="s">
        <v>76</v>
      </c>
      <c r="D36" s="2" t="s">
        <v>11</v>
      </c>
      <c r="E36" s="4"/>
      <c r="F36" s="4">
        <v>75</v>
      </c>
      <c r="G36" s="4">
        <v>12687.46</v>
      </c>
    </row>
    <row r="37" spans="1:7" x14ac:dyDescent="0.25">
      <c r="A37" s="2" t="s">
        <v>114</v>
      </c>
      <c r="B37" s="2" t="s">
        <v>75</v>
      </c>
      <c r="C37" s="2" t="s">
        <v>79</v>
      </c>
      <c r="D37" s="2" t="s">
        <v>11</v>
      </c>
      <c r="E37" s="4"/>
      <c r="F37" s="4">
        <v>60</v>
      </c>
      <c r="G37" s="4">
        <v>12627.46</v>
      </c>
    </row>
    <row r="38" spans="1:7" x14ac:dyDescent="0.25">
      <c r="A38" s="2" t="s">
        <v>115</v>
      </c>
      <c r="B38" s="2" t="s">
        <v>75</v>
      </c>
      <c r="C38" s="2" t="s">
        <v>76</v>
      </c>
      <c r="D38" s="2" t="s">
        <v>11</v>
      </c>
      <c r="E38" s="4"/>
      <c r="F38" s="4">
        <v>105</v>
      </c>
      <c r="G38" s="4">
        <v>12522.46</v>
      </c>
    </row>
    <row r="39" spans="1:7" x14ac:dyDescent="0.25">
      <c r="A39" s="2" t="s">
        <v>116</v>
      </c>
      <c r="B39" s="2" t="s">
        <v>69</v>
      </c>
      <c r="C39" s="2" t="s">
        <v>70</v>
      </c>
      <c r="D39" s="2" t="s">
        <v>6</v>
      </c>
      <c r="E39" s="4"/>
      <c r="F39" s="4">
        <v>134.80000000000001</v>
      </c>
      <c r="G39" s="4">
        <v>12387.66</v>
      </c>
    </row>
    <row r="40" spans="1:7" x14ac:dyDescent="0.25">
      <c r="A40" s="2" t="s">
        <v>117</v>
      </c>
      <c r="B40" s="2" t="s">
        <v>75</v>
      </c>
      <c r="C40" s="2" t="s">
        <v>87</v>
      </c>
      <c r="D40" s="2" t="s">
        <v>46</v>
      </c>
      <c r="E40" s="4"/>
      <c r="F40" s="4">
        <v>4945</v>
      </c>
      <c r="G40" s="4">
        <v>7442.6600000000017</v>
      </c>
    </row>
    <row r="41" spans="1:7" x14ac:dyDescent="0.25">
      <c r="A41" s="2" t="s">
        <v>118</v>
      </c>
      <c r="B41" s="2" t="s">
        <v>75</v>
      </c>
      <c r="C41" s="2" t="s">
        <v>119</v>
      </c>
      <c r="D41" s="2" t="s">
        <v>120</v>
      </c>
      <c r="E41" s="4"/>
      <c r="F41" s="4">
        <v>140</v>
      </c>
      <c r="G41" s="4">
        <v>7302.6600000000017</v>
      </c>
    </row>
    <row r="42" spans="1:7" x14ac:dyDescent="0.25">
      <c r="A42" s="2" t="s">
        <v>121</v>
      </c>
      <c r="C42" s="2" t="s">
        <v>122</v>
      </c>
      <c r="D42" s="2" t="s">
        <v>14</v>
      </c>
      <c r="E42" s="4">
        <v>20.9</v>
      </c>
      <c r="F42" s="4"/>
      <c r="G42" s="4">
        <v>7323.5600000000013</v>
      </c>
    </row>
    <row r="43" spans="1:7" x14ac:dyDescent="0.25">
      <c r="A43" s="2" t="s">
        <v>123</v>
      </c>
      <c r="C43" s="2" t="s">
        <v>124</v>
      </c>
      <c r="D43" s="2" t="s">
        <v>14</v>
      </c>
      <c r="E43" s="4">
        <v>20.9</v>
      </c>
      <c r="F43" s="4"/>
      <c r="G43" s="4">
        <v>7344.4600000000009</v>
      </c>
    </row>
    <row r="44" spans="1:7" x14ac:dyDescent="0.25">
      <c r="A44" s="2" t="s">
        <v>125</v>
      </c>
      <c r="B44" s="2" t="s">
        <v>75</v>
      </c>
      <c r="C44" s="2" t="s">
        <v>126</v>
      </c>
      <c r="D44" s="2" t="s">
        <v>14</v>
      </c>
      <c r="E44" s="4">
        <v>157.41</v>
      </c>
      <c r="F44" s="4"/>
      <c r="G44" s="4">
        <v>7501.8700000000008</v>
      </c>
    </row>
    <row r="45" spans="1:7" x14ac:dyDescent="0.25">
      <c r="A45" s="2" t="s">
        <v>127</v>
      </c>
      <c r="B45" s="2" t="s">
        <v>128</v>
      </c>
      <c r="C45" s="2" t="s">
        <v>129</v>
      </c>
      <c r="D45" s="2" t="s">
        <v>14</v>
      </c>
      <c r="E45" s="4">
        <v>34.119999999999997</v>
      </c>
      <c r="F45" s="4"/>
      <c r="G45" s="4">
        <v>7535.9900000000007</v>
      </c>
    </row>
    <row r="46" spans="1:7" x14ac:dyDescent="0.25">
      <c r="A46" s="2" t="s">
        <v>127</v>
      </c>
      <c r="B46" s="2" t="s">
        <v>130</v>
      </c>
      <c r="C46" s="2" t="s">
        <v>131</v>
      </c>
      <c r="D46" s="2" t="s">
        <v>14</v>
      </c>
      <c r="E46" s="4">
        <v>10.37</v>
      </c>
      <c r="F46" s="4"/>
      <c r="G46" s="4">
        <v>7546.3600000000006</v>
      </c>
    </row>
    <row r="47" spans="1:7" x14ac:dyDescent="0.25">
      <c r="A47" s="2" t="s">
        <v>132</v>
      </c>
      <c r="B47" s="2" t="s">
        <v>133</v>
      </c>
      <c r="C47" s="2" t="s">
        <v>134</v>
      </c>
      <c r="D47" s="2" t="s">
        <v>12</v>
      </c>
      <c r="E47" s="4"/>
      <c r="F47" s="4">
        <v>66</v>
      </c>
      <c r="G47" s="4">
        <v>7480.3600000000006</v>
      </c>
    </row>
    <row r="48" spans="1:7" x14ac:dyDescent="0.25">
      <c r="A48" s="2" t="s">
        <v>132</v>
      </c>
      <c r="B48" s="2" t="s">
        <v>75</v>
      </c>
      <c r="C48" s="2" t="s">
        <v>81</v>
      </c>
      <c r="D48" s="2" t="s">
        <v>6</v>
      </c>
      <c r="E48" s="4"/>
      <c r="F48" s="4">
        <v>622.84</v>
      </c>
      <c r="G48" s="4">
        <v>6857.52</v>
      </c>
    </row>
    <row r="49" spans="1:7" x14ac:dyDescent="0.25">
      <c r="A49" s="2" t="s">
        <v>132</v>
      </c>
      <c r="B49" s="2" t="s">
        <v>75</v>
      </c>
      <c r="C49" s="2" t="s">
        <v>81</v>
      </c>
      <c r="D49" s="2" t="s">
        <v>17</v>
      </c>
      <c r="E49" s="4"/>
      <c r="F49" s="4">
        <v>22.49</v>
      </c>
      <c r="G49" s="4">
        <v>6835.0300000000007</v>
      </c>
    </row>
    <row r="50" spans="1:7" x14ac:dyDescent="0.25">
      <c r="A50" s="2" t="s">
        <v>132</v>
      </c>
      <c r="B50" s="2" t="s">
        <v>75</v>
      </c>
      <c r="C50" s="2" t="s">
        <v>135</v>
      </c>
      <c r="D50" s="2" t="s">
        <v>136</v>
      </c>
      <c r="E50" s="4"/>
      <c r="F50" s="4">
        <v>55</v>
      </c>
      <c r="G50" s="4">
        <v>6780.0300000000007</v>
      </c>
    </row>
    <row r="51" spans="1:7" x14ac:dyDescent="0.25">
      <c r="A51" s="2" t="s">
        <v>132</v>
      </c>
      <c r="B51" s="2" t="s">
        <v>75</v>
      </c>
      <c r="C51" s="2" t="s">
        <v>137</v>
      </c>
      <c r="D51" s="2" t="s">
        <v>14</v>
      </c>
      <c r="E51" s="4">
        <v>17.87</v>
      </c>
      <c r="F51" s="4"/>
      <c r="G51" s="4">
        <v>6797.9000000000005</v>
      </c>
    </row>
    <row r="52" spans="1:7" x14ac:dyDescent="0.25">
      <c r="A52" s="2" t="s">
        <v>138</v>
      </c>
      <c r="B52" s="2" t="s">
        <v>75</v>
      </c>
      <c r="C52" s="2" t="s">
        <v>139</v>
      </c>
      <c r="D52" s="2" t="s">
        <v>140</v>
      </c>
      <c r="E52" s="4">
        <v>494.5</v>
      </c>
      <c r="F52" s="4"/>
      <c r="G52" s="4">
        <v>7292.4000000000005</v>
      </c>
    </row>
    <row r="53" spans="1:7" x14ac:dyDescent="0.25">
      <c r="F53" s="16"/>
      <c r="G53" s="17"/>
    </row>
  </sheetData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34D0-4CA0-4B7E-B0DD-AD8972668A41}">
  <dimension ref="A1:D50"/>
  <sheetViews>
    <sheetView topLeftCell="A29" workbookViewId="0">
      <selection activeCell="D46" sqref="D46"/>
    </sheetView>
  </sheetViews>
  <sheetFormatPr defaultRowHeight="15" x14ac:dyDescent="0.25"/>
  <cols>
    <col min="1" max="1" width="10" customWidth="1"/>
    <col min="2" max="2" width="2" customWidth="1"/>
    <col min="3" max="3" width="36" customWidth="1"/>
    <col min="4" max="4" width="10" customWidth="1"/>
  </cols>
  <sheetData>
    <row r="1" spans="1:4" ht="18.75" x14ac:dyDescent="0.3">
      <c r="A1" s="18" t="s">
        <v>0</v>
      </c>
    </row>
    <row r="2" spans="1:4" x14ac:dyDescent="0.25">
      <c r="A2" t="s">
        <v>141</v>
      </c>
    </row>
    <row r="3" spans="1:4" ht="15.75" x14ac:dyDescent="0.25">
      <c r="B3" s="19" t="s">
        <v>21</v>
      </c>
    </row>
    <row r="4" spans="1:4" ht="30" x14ac:dyDescent="0.25">
      <c r="A4" s="20" t="s">
        <v>142</v>
      </c>
      <c r="D4" s="21" t="s">
        <v>143</v>
      </c>
    </row>
    <row r="5" spans="1:4" x14ac:dyDescent="0.25">
      <c r="B5" t="s">
        <v>22</v>
      </c>
    </row>
    <row r="6" spans="1:4" x14ac:dyDescent="0.25">
      <c r="A6" s="22"/>
      <c r="B6" s="22"/>
      <c r="C6" s="22" t="s">
        <v>23</v>
      </c>
      <c r="D6" s="22">
        <v>95.66</v>
      </c>
    </row>
    <row r="7" spans="1:4" x14ac:dyDescent="0.25">
      <c r="A7" s="22">
        <v>10146</v>
      </c>
      <c r="B7" s="22"/>
      <c r="C7" s="22" t="s">
        <v>24</v>
      </c>
      <c r="D7" s="22">
        <v>9890</v>
      </c>
    </row>
    <row r="8" spans="1:4" x14ac:dyDescent="0.25">
      <c r="A8" s="22">
        <v>354.77</v>
      </c>
      <c r="B8" s="22"/>
      <c r="C8" s="22" t="s">
        <v>38</v>
      </c>
      <c r="D8" s="22"/>
    </row>
    <row r="9" spans="1:4" x14ac:dyDescent="0.25">
      <c r="A9" s="22">
        <v>216.35</v>
      </c>
      <c r="B9" s="22"/>
      <c r="C9" s="22" t="s">
        <v>14</v>
      </c>
      <c r="D9" s="22">
        <v>261.57</v>
      </c>
    </row>
    <row r="10" spans="1:4" x14ac:dyDescent="0.25">
      <c r="A10" s="22">
        <v>4500</v>
      </c>
      <c r="B10" s="22"/>
      <c r="C10" s="22" t="s">
        <v>25</v>
      </c>
      <c r="D10" s="22">
        <v>5000</v>
      </c>
    </row>
    <row r="11" spans="1:4" x14ac:dyDescent="0.25">
      <c r="A11" s="22"/>
      <c r="B11" s="22"/>
      <c r="C11" s="22" t="s">
        <v>18</v>
      </c>
      <c r="D11" s="22">
        <v>494.5</v>
      </c>
    </row>
    <row r="12" spans="1:4" x14ac:dyDescent="0.25">
      <c r="A12" s="23">
        <v>15217.12</v>
      </c>
      <c r="B12" s="22" t="s">
        <v>144</v>
      </c>
      <c r="C12" s="22"/>
      <c r="D12" s="23">
        <v>15741.73</v>
      </c>
    </row>
    <row r="14" spans="1:4" ht="15.75" thickBot="1" x14ac:dyDescent="0.3">
      <c r="A14" s="22">
        <f>+A12</f>
        <v>15217.12</v>
      </c>
      <c r="B14" s="22" t="s">
        <v>145</v>
      </c>
      <c r="C14" s="22"/>
      <c r="D14" s="24">
        <v>15741.73</v>
      </c>
    </row>
    <row r="16" spans="1:4" ht="15.75" x14ac:dyDescent="0.25">
      <c r="B16" s="19" t="s">
        <v>2</v>
      </c>
    </row>
    <row r="17" spans="1:4" ht="30" x14ac:dyDescent="0.25">
      <c r="A17" s="20" t="s">
        <v>142</v>
      </c>
      <c r="D17" s="21" t="s">
        <v>143</v>
      </c>
    </row>
    <row r="18" spans="1:4" x14ac:dyDescent="0.25">
      <c r="B18" t="s">
        <v>2</v>
      </c>
    </row>
    <row r="19" spans="1:4" x14ac:dyDescent="0.25">
      <c r="A19" s="22">
        <v>1203.68</v>
      </c>
      <c r="B19" s="22"/>
      <c r="C19" s="22" t="s">
        <v>6</v>
      </c>
      <c r="D19" s="22">
        <v>1344.68</v>
      </c>
    </row>
    <row r="20" spans="1:4" x14ac:dyDescent="0.25">
      <c r="A20" s="22">
        <v>0</v>
      </c>
      <c r="B20" s="22"/>
      <c r="C20" s="22" t="s">
        <v>7</v>
      </c>
      <c r="D20" s="22">
        <v>0</v>
      </c>
    </row>
    <row r="21" spans="1:4" x14ac:dyDescent="0.25">
      <c r="A21" s="22">
        <v>0</v>
      </c>
      <c r="B21" s="22"/>
      <c r="C21" s="22" t="s">
        <v>8</v>
      </c>
      <c r="D21" s="22">
        <v>79.08</v>
      </c>
    </row>
    <row r="22" spans="1:4" x14ac:dyDescent="0.25">
      <c r="A22" s="22">
        <v>103</v>
      </c>
      <c r="B22" s="22"/>
      <c r="C22" s="22" t="s">
        <v>9</v>
      </c>
      <c r="D22" s="22">
        <v>103</v>
      </c>
    </row>
    <row r="23" spans="1:4" x14ac:dyDescent="0.25">
      <c r="A23" s="22">
        <v>0</v>
      </c>
      <c r="B23" s="22"/>
      <c r="C23" s="22" t="s">
        <v>10</v>
      </c>
      <c r="D23" s="22">
        <v>0</v>
      </c>
    </row>
    <row r="24" spans="1:4" x14ac:dyDescent="0.25">
      <c r="A24" s="22">
        <v>1261.45</v>
      </c>
      <c r="B24" s="22"/>
      <c r="C24" s="22" t="s">
        <v>11</v>
      </c>
      <c r="D24" s="22">
        <v>1743.4</v>
      </c>
    </row>
    <row r="25" spans="1:4" x14ac:dyDescent="0.25">
      <c r="A25" s="22">
        <v>0</v>
      </c>
      <c r="B25" s="22"/>
      <c r="C25" s="22" t="s">
        <v>12</v>
      </c>
      <c r="D25" s="22">
        <v>66</v>
      </c>
    </row>
    <row r="26" spans="1:4" x14ac:dyDescent="0.25">
      <c r="A26" s="22">
        <v>163.03</v>
      </c>
      <c r="B26" s="22"/>
      <c r="C26" s="22" t="s">
        <v>13</v>
      </c>
      <c r="D26" s="22">
        <v>136.81</v>
      </c>
    </row>
    <row r="27" spans="1:4" x14ac:dyDescent="0.25">
      <c r="A27" s="22">
        <v>204</v>
      </c>
      <c r="B27" s="22"/>
      <c r="C27" s="22" t="s">
        <v>14</v>
      </c>
      <c r="D27" s="22">
        <v>225</v>
      </c>
    </row>
    <row r="28" spans="1:4" x14ac:dyDescent="0.25">
      <c r="A28" s="22">
        <v>0</v>
      </c>
      <c r="B28" s="22"/>
      <c r="C28" s="22" t="s">
        <v>15</v>
      </c>
      <c r="D28" s="22">
        <v>140</v>
      </c>
    </row>
    <row r="29" spans="1:4" x14ac:dyDescent="0.25">
      <c r="A29" s="22">
        <v>472.62</v>
      </c>
      <c r="B29" s="22"/>
      <c r="C29" s="22" t="s">
        <v>16</v>
      </c>
      <c r="D29" s="22">
        <v>508.2</v>
      </c>
    </row>
    <row r="30" spans="1:4" x14ac:dyDescent="0.25">
      <c r="A30" s="22">
        <v>0</v>
      </c>
      <c r="B30" s="22"/>
      <c r="C30" s="22" t="s">
        <v>146</v>
      </c>
      <c r="D30" s="22">
        <v>0</v>
      </c>
    </row>
    <row r="31" spans="1:4" x14ac:dyDescent="0.25">
      <c r="A31" s="22">
        <v>143.76</v>
      </c>
      <c r="B31" s="22"/>
      <c r="C31" s="22" t="s">
        <v>17</v>
      </c>
      <c r="D31" s="22">
        <v>81.37</v>
      </c>
    </row>
    <row r="32" spans="1:4" x14ac:dyDescent="0.25">
      <c r="A32" s="22">
        <v>243.88</v>
      </c>
      <c r="B32" s="22"/>
      <c r="C32" s="22" t="s">
        <v>18</v>
      </c>
      <c r="D32" s="22">
        <v>55</v>
      </c>
    </row>
    <row r="33" spans="1:4" x14ac:dyDescent="0.25">
      <c r="A33" s="23">
        <v>3795.42</v>
      </c>
      <c r="B33" s="22" t="s">
        <v>147</v>
      </c>
      <c r="C33" s="22"/>
      <c r="D33" s="23">
        <v>4482.54</v>
      </c>
    </row>
    <row r="34" spans="1:4" x14ac:dyDescent="0.25">
      <c r="B34" t="s">
        <v>20</v>
      </c>
    </row>
    <row r="35" spans="1:4" x14ac:dyDescent="0.25">
      <c r="A35" s="22">
        <v>0</v>
      </c>
      <c r="B35" s="22"/>
      <c r="C35" s="22" t="s">
        <v>148</v>
      </c>
      <c r="D35" s="22">
        <v>0</v>
      </c>
    </row>
    <row r="36" spans="1:4" x14ac:dyDescent="0.25">
      <c r="A36" s="23">
        <v>0</v>
      </c>
      <c r="B36" s="22" t="s">
        <v>149</v>
      </c>
      <c r="C36" s="22"/>
      <c r="D36" s="23">
        <v>0</v>
      </c>
    </row>
    <row r="37" spans="1:4" x14ac:dyDescent="0.25">
      <c r="B37" t="s">
        <v>46</v>
      </c>
    </row>
    <row r="38" spans="1:4" x14ac:dyDescent="0.25">
      <c r="A38" s="22">
        <v>10146</v>
      </c>
      <c r="B38" s="22"/>
      <c r="C38" s="22" t="s">
        <v>46</v>
      </c>
      <c r="D38" s="22">
        <v>9890</v>
      </c>
    </row>
    <row r="39" spans="1:4" x14ac:dyDescent="0.25">
      <c r="A39" s="23">
        <v>10146</v>
      </c>
      <c r="B39" s="22" t="s">
        <v>150</v>
      </c>
      <c r="C39" s="22"/>
      <c r="D39" s="23">
        <v>9890</v>
      </c>
    </row>
    <row r="41" spans="1:4" ht="15.75" thickBot="1" x14ac:dyDescent="0.3">
      <c r="A41" s="22">
        <f>+A33+A36+A39</f>
        <v>13941.42</v>
      </c>
      <c r="B41" s="22" t="s">
        <v>147</v>
      </c>
      <c r="C41" s="22"/>
      <c r="D41" s="24">
        <v>14372.54</v>
      </c>
    </row>
    <row r="43" spans="1:4" x14ac:dyDescent="0.25">
      <c r="B43" s="20" t="s">
        <v>151</v>
      </c>
    </row>
    <row r="44" spans="1:4" x14ac:dyDescent="0.25">
      <c r="A44" s="22"/>
      <c r="B44" s="22"/>
      <c r="C44" s="22"/>
      <c r="D44" s="22"/>
    </row>
    <row r="45" spans="1:4" x14ac:dyDescent="0.25">
      <c r="A45" s="23">
        <v>6093.7500000000009</v>
      </c>
      <c r="B45" s="22" t="s">
        <v>152</v>
      </c>
      <c r="C45" s="22"/>
      <c r="D45" s="22">
        <v>5923.21</v>
      </c>
    </row>
    <row r="46" spans="1:4" x14ac:dyDescent="0.25">
      <c r="A46" s="22"/>
      <c r="B46" s="22" t="s">
        <v>153</v>
      </c>
      <c r="C46" s="22"/>
      <c r="D46" s="23"/>
    </row>
    <row r="47" spans="1:4" x14ac:dyDescent="0.25">
      <c r="B47" s="20" t="s">
        <v>154</v>
      </c>
    </row>
    <row r="48" spans="1:4" x14ac:dyDescent="0.25">
      <c r="A48" s="22">
        <v>5923.21</v>
      </c>
      <c r="B48" s="22" t="s">
        <v>0</v>
      </c>
      <c r="C48" s="22"/>
      <c r="D48" s="22">
        <v>7292.4</v>
      </c>
    </row>
    <row r="49" spans="1:4" x14ac:dyDescent="0.25">
      <c r="A49" s="22"/>
      <c r="B49" s="22"/>
      <c r="C49" s="22"/>
      <c r="D49" s="22"/>
    </row>
    <row r="50" spans="1:4" x14ac:dyDescent="0.25">
      <c r="A50" s="23"/>
      <c r="B50" s="22"/>
      <c r="C50" s="22"/>
      <c r="D50" s="2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6BE1-9460-4E71-B02D-F07E2F76CF91}">
  <dimension ref="A1:K38"/>
  <sheetViews>
    <sheetView topLeftCell="A17" workbookViewId="0">
      <selection activeCell="I28" sqref="I28"/>
    </sheetView>
  </sheetViews>
  <sheetFormatPr defaultRowHeight="15" x14ac:dyDescent="0.25"/>
  <cols>
    <col min="1" max="1" width="20.5703125" style="2" customWidth="1"/>
    <col min="2" max="3" width="16.7109375" style="2" customWidth="1"/>
    <col min="4" max="4" width="16.7109375" style="14" customWidth="1"/>
    <col min="5" max="11" width="9.140625" style="14"/>
    <col min="12" max="16384" width="9.140625" style="2"/>
  </cols>
  <sheetData>
    <row r="1" spans="1:11" s="3" customFormat="1" x14ac:dyDescent="0.25">
      <c r="B1" s="3" t="s">
        <v>21</v>
      </c>
      <c r="C1" s="3" t="s">
        <v>21</v>
      </c>
      <c r="D1" s="13"/>
      <c r="E1" s="13"/>
      <c r="F1" s="13"/>
      <c r="G1" s="13"/>
      <c r="H1" s="13"/>
      <c r="I1" s="13"/>
      <c r="J1" s="13"/>
      <c r="K1" s="13"/>
    </row>
    <row r="2" spans="1:11" s="3" customFormat="1" x14ac:dyDescent="0.25">
      <c r="B2" s="3" t="s">
        <v>45</v>
      </c>
      <c r="C2" s="3" t="s">
        <v>27</v>
      </c>
      <c r="D2" s="13"/>
      <c r="E2" s="13"/>
      <c r="F2" s="13"/>
      <c r="G2" s="13"/>
      <c r="H2" s="13"/>
      <c r="I2" s="13"/>
      <c r="J2" s="13"/>
      <c r="K2" s="13"/>
    </row>
    <row r="3" spans="1:11" x14ac:dyDescent="0.25">
      <c r="A3" s="2" t="s">
        <v>37</v>
      </c>
      <c r="B3" s="2">
        <v>4500</v>
      </c>
      <c r="C3" s="2">
        <v>5000</v>
      </c>
      <c r="D3" s="14" t="s">
        <v>156</v>
      </c>
    </row>
    <row r="4" spans="1:11" x14ac:dyDescent="0.25">
      <c r="A4" s="2" t="s">
        <v>24</v>
      </c>
      <c r="B4" s="2">
        <v>10146</v>
      </c>
      <c r="C4" s="2">
        <v>9890</v>
      </c>
    </row>
    <row r="5" spans="1:11" x14ac:dyDescent="0.25">
      <c r="A5" s="2" t="s">
        <v>38</v>
      </c>
      <c r="B5" s="2">
        <v>354.77</v>
      </c>
      <c r="C5" s="2">
        <v>95.66</v>
      </c>
    </row>
    <row r="6" spans="1:11" x14ac:dyDescent="0.25">
      <c r="A6" s="2" t="s">
        <v>14</v>
      </c>
      <c r="B6" s="2">
        <v>216.35</v>
      </c>
      <c r="C6" s="2">
        <v>261.57</v>
      </c>
    </row>
    <row r="7" spans="1:11" x14ac:dyDescent="0.25">
      <c r="A7" s="2" t="s">
        <v>39</v>
      </c>
      <c r="B7" s="2">
        <v>0</v>
      </c>
      <c r="C7" s="2">
        <v>494.5</v>
      </c>
      <c r="D7" s="14" t="s">
        <v>157</v>
      </c>
    </row>
    <row r="8" spans="1:11" s="3" customFormat="1" x14ac:dyDescent="0.25">
      <c r="B8" s="3">
        <f>SUM(B3:B7)</f>
        <v>15217.12</v>
      </c>
      <c r="C8" s="3">
        <f>SUM(C3:C7)</f>
        <v>15741.73</v>
      </c>
      <c r="D8" s="13"/>
      <c r="E8" s="13"/>
      <c r="F8" s="13"/>
      <c r="G8" s="13"/>
      <c r="H8" s="13"/>
      <c r="I8" s="13"/>
      <c r="J8" s="13"/>
      <c r="K8" s="13"/>
    </row>
    <row r="10" spans="1:11" s="3" customFormat="1" x14ac:dyDescent="0.25">
      <c r="B10" s="3" t="s">
        <v>2</v>
      </c>
      <c r="C10" s="3" t="s">
        <v>2</v>
      </c>
      <c r="D10" s="13"/>
      <c r="E10" s="13"/>
      <c r="F10" s="13"/>
      <c r="G10" s="13"/>
      <c r="H10" s="13"/>
      <c r="I10" s="13"/>
      <c r="J10" s="13"/>
      <c r="K10" s="13"/>
    </row>
    <row r="11" spans="1:11" s="3" customFormat="1" x14ac:dyDescent="0.25">
      <c r="B11" s="3" t="s">
        <v>45</v>
      </c>
      <c r="C11" s="3" t="s">
        <v>27</v>
      </c>
      <c r="D11" s="13"/>
      <c r="E11" s="13"/>
      <c r="F11" s="13"/>
      <c r="G11" s="13"/>
      <c r="H11" s="13"/>
      <c r="I11" s="13"/>
      <c r="J11" s="13"/>
      <c r="K11" s="13"/>
    </row>
    <row r="12" spans="1:11" x14ac:dyDescent="0.25">
      <c r="A12" s="2" t="s">
        <v>16</v>
      </c>
      <c r="B12" s="2">
        <v>472.62</v>
      </c>
      <c r="C12" s="2">
        <v>508.2</v>
      </c>
    </row>
    <row r="13" spans="1:11" x14ac:dyDescent="0.25">
      <c r="A13" s="7" t="s">
        <v>15</v>
      </c>
      <c r="B13" s="2">
        <v>0</v>
      </c>
      <c r="C13" s="2">
        <v>140</v>
      </c>
      <c r="D13" s="14" t="s">
        <v>47</v>
      </c>
    </row>
    <row r="14" spans="1:11" x14ac:dyDescent="0.25">
      <c r="A14" s="2" t="s">
        <v>14</v>
      </c>
      <c r="B14" s="2">
        <v>204</v>
      </c>
      <c r="C14" s="2">
        <v>225</v>
      </c>
    </row>
    <row r="15" spans="1:11" x14ac:dyDescent="0.25">
      <c r="A15" s="2" t="s">
        <v>13</v>
      </c>
      <c r="B15" s="2">
        <v>163.03</v>
      </c>
      <c r="C15" s="2">
        <v>136.81</v>
      </c>
    </row>
    <row r="16" spans="1:11" x14ac:dyDescent="0.25">
      <c r="A16" s="2" t="s">
        <v>12</v>
      </c>
      <c r="B16" s="2">
        <v>0</v>
      </c>
      <c r="C16" s="2">
        <v>66</v>
      </c>
      <c r="D16" s="14" t="s">
        <v>48</v>
      </c>
    </row>
    <row r="17" spans="1:11" x14ac:dyDescent="0.25">
      <c r="A17" s="2" t="s">
        <v>6</v>
      </c>
      <c r="B17" s="2">
        <v>1203.68</v>
      </c>
      <c r="C17" s="2">
        <v>1344.68</v>
      </c>
    </row>
    <row r="18" spans="1:11" x14ac:dyDescent="0.25">
      <c r="A18" s="7" t="s">
        <v>17</v>
      </c>
      <c r="B18" s="2">
        <v>143.76</v>
      </c>
      <c r="C18" s="2">
        <v>81.37</v>
      </c>
      <c r="D18" s="14" t="s">
        <v>49</v>
      </c>
    </row>
    <row r="19" spans="1:11" x14ac:dyDescent="0.25">
      <c r="A19" s="2" t="s">
        <v>11</v>
      </c>
      <c r="B19" s="2">
        <v>1261.45</v>
      </c>
      <c r="C19" s="2">
        <v>1743.4</v>
      </c>
      <c r="D19" s="14" t="s">
        <v>158</v>
      </c>
    </row>
    <row r="20" spans="1:11" x14ac:dyDescent="0.25">
      <c r="A20" s="2" t="s">
        <v>9</v>
      </c>
      <c r="B20" s="2">
        <v>103</v>
      </c>
      <c r="C20" s="2">
        <v>103</v>
      </c>
    </row>
    <row r="21" spans="1:11" x14ac:dyDescent="0.25">
      <c r="A21" s="2" t="s">
        <v>8</v>
      </c>
      <c r="B21" s="2">
        <v>0</v>
      </c>
      <c r="C21" s="2">
        <v>79.08</v>
      </c>
      <c r="D21" s="14" t="s">
        <v>50</v>
      </c>
    </row>
    <row r="22" spans="1:11" x14ac:dyDescent="0.25">
      <c r="A22" s="2" t="s">
        <v>40</v>
      </c>
      <c r="B22" s="2">
        <v>10146</v>
      </c>
      <c r="C22" s="2">
        <v>9890</v>
      </c>
    </row>
    <row r="23" spans="1:11" x14ac:dyDescent="0.25">
      <c r="A23" s="2" t="s">
        <v>41</v>
      </c>
      <c r="B23" s="2">
        <v>243.88</v>
      </c>
      <c r="C23" s="2">
        <v>55</v>
      </c>
      <c r="D23" s="14" t="s">
        <v>51</v>
      </c>
    </row>
    <row r="24" spans="1:11" x14ac:dyDescent="0.25">
      <c r="B24" s="3">
        <f>SUM(B12:B23)</f>
        <v>13941.42</v>
      </c>
      <c r="C24" s="3">
        <f>SUM(C12:C23)</f>
        <v>14372.54</v>
      </c>
    </row>
    <row r="27" spans="1:11" ht="15.75" customHeight="1" x14ac:dyDescent="0.25"/>
    <row r="28" spans="1:11" s="3" customFormat="1" x14ac:dyDescent="0.25">
      <c r="A28" s="3" t="s">
        <v>46</v>
      </c>
      <c r="B28" s="3" t="s">
        <v>21</v>
      </c>
      <c r="C28" s="3" t="s">
        <v>21</v>
      </c>
      <c r="D28" s="13"/>
      <c r="E28" s="13"/>
      <c r="F28" s="13"/>
      <c r="G28" s="13"/>
      <c r="H28" s="13"/>
      <c r="I28" s="13"/>
      <c r="J28" s="13"/>
      <c r="K28" s="13"/>
    </row>
    <row r="29" spans="1:11" s="3" customFormat="1" x14ac:dyDescent="0.25">
      <c r="B29" s="3" t="s">
        <v>45</v>
      </c>
      <c r="C29" s="3" t="s">
        <v>27</v>
      </c>
      <c r="D29" s="13"/>
      <c r="E29" s="13"/>
      <c r="F29" s="13"/>
      <c r="G29" s="13"/>
      <c r="H29" s="13"/>
      <c r="I29" s="13"/>
      <c r="J29" s="13"/>
      <c r="K29" s="13"/>
    </row>
    <row r="30" spans="1:11" x14ac:dyDescent="0.25">
      <c r="A30" s="2" t="s">
        <v>37</v>
      </c>
      <c r="B30" s="2">
        <v>10146</v>
      </c>
      <c r="C30" s="2">
        <v>9890</v>
      </c>
    </row>
    <row r="31" spans="1:11" x14ac:dyDescent="0.25">
      <c r="A31" s="2" t="s">
        <v>42</v>
      </c>
      <c r="B31" s="2">
        <v>5915</v>
      </c>
      <c r="C31" s="2">
        <v>5148</v>
      </c>
    </row>
    <row r="32" spans="1:11" x14ac:dyDescent="0.25">
      <c r="B32" s="3">
        <f>SUM(B30:B31)</f>
        <v>16061</v>
      </c>
      <c r="C32" s="3">
        <f>SUM(C30:C31)</f>
        <v>15038</v>
      </c>
    </row>
    <row r="34" spans="1:11" s="3" customFormat="1" x14ac:dyDescent="0.25">
      <c r="B34" s="3" t="s">
        <v>2</v>
      </c>
      <c r="C34" s="3" t="s">
        <v>2</v>
      </c>
      <c r="D34" s="13"/>
      <c r="E34" s="13"/>
      <c r="F34" s="13"/>
      <c r="G34" s="13"/>
      <c r="H34" s="13"/>
      <c r="I34" s="13"/>
      <c r="J34" s="13"/>
      <c r="K34" s="13"/>
    </row>
    <row r="35" spans="1:11" s="3" customFormat="1" x14ac:dyDescent="0.25">
      <c r="B35" s="3" t="s">
        <v>45</v>
      </c>
      <c r="C35" s="3" t="s">
        <v>27</v>
      </c>
      <c r="D35" s="13"/>
      <c r="E35" s="13"/>
      <c r="F35" s="13"/>
      <c r="G35" s="13"/>
      <c r="H35" s="13"/>
      <c r="I35" s="13"/>
      <c r="J35" s="13"/>
      <c r="K35" s="13"/>
    </row>
    <row r="36" spans="1:11" x14ac:dyDescent="0.25">
      <c r="A36" s="2" t="s">
        <v>43</v>
      </c>
      <c r="B36" s="2">
        <v>7072</v>
      </c>
      <c r="C36" s="2">
        <v>7540</v>
      </c>
    </row>
    <row r="37" spans="1:11" x14ac:dyDescent="0.25">
      <c r="A37" s="2" t="s">
        <v>44</v>
      </c>
      <c r="B37" s="2">
        <v>3057</v>
      </c>
      <c r="C37" s="2">
        <v>7783</v>
      </c>
      <c r="D37" s="14" t="s">
        <v>155</v>
      </c>
    </row>
    <row r="38" spans="1:11" s="3" customFormat="1" x14ac:dyDescent="0.25">
      <c r="B38" s="3">
        <f>SUM(B36:B37)</f>
        <v>10129</v>
      </c>
      <c r="C38" s="3">
        <f>SUM(C36:C37)</f>
        <v>15323</v>
      </c>
      <c r="D38" s="13"/>
      <c r="E38" s="13"/>
      <c r="F38" s="13"/>
      <c r="G38" s="13"/>
      <c r="H38" s="13"/>
      <c r="I38" s="13"/>
      <c r="J38" s="13"/>
      <c r="K38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report</vt:lpstr>
      <vt:lpstr>Lloyds Bank Current Account</vt:lpstr>
      <vt:lpstr>Detailed Statement</vt:lpstr>
      <vt:lpstr>Variances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report</dc:title>
  <dc:subject>Budget report</dc:subject>
  <dc:creator>Michael Williamson</dc:creator>
  <cp:keywords>office PHPExcel php</cp:keywords>
  <dc:description/>
  <cp:lastModifiedBy>claire miller</cp:lastModifiedBy>
  <cp:lastPrinted>2024-04-13T11:31:59Z</cp:lastPrinted>
  <dcterms:created xsi:type="dcterms:W3CDTF">2023-11-10T11:28:29Z</dcterms:created>
  <dcterms:modified xsi:type="dcterms:W3CDTF">2024-05-11T16:31:21Z</dcterms:modified>
  <cp:category>Test result file</cp:category>
</cp:coreProperties>
</file>