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Wallington\Finance\"/>
    </mc:Choice>
  </mc:AlternateContent>
  <xr:revisionPtr revIDLastSave="0" documentId="8_{B84B76B3-4BDE-4D0B-B49B-11529CEBC115}" xr6:coauthVersionLast="32" xr6:coauthVersionMax="32" xr10:uidLastSave="{00000000-0000-0000-0000-000000000000}"/>
  <bookViews>
    <workbookView xWindow="120" yWindow="75" windowWidth="20115" windowHeight="7995" activeTab="1" xr2:uid="{00000000-000D-0000-FFFF-FFFF00000000}"/>
  </bookViews>
  <sheets>
    <sheet name="Rec and pay" sheetId="1" r:id="rId1"/>
    <sheet name="Budget" sheetId="2" r:id="rId2"/>
    <sheet name="Var 2017 18" sheetId="4" r:id="rId3"/>
  </sheets>
  <calcPr calcId="162913"/>
</workbook>
</file>

<file path=xl/calcChain.xml><?xml version="1.0" encoding="utf-8"?>
<calcChain xmlns="http://schemas.openxmlformats.org/spreadsheetml/2006/main">
  <c r="D76" i="1" l="1"/>
  <c r="D68" i="1"/>
  <c r="C31" i="4" l="1"/>
  <c r="B31" i="4"/>
  <c r="C11" i="4"/>
  <c r="B37" i="4" s="1"/>
  <c r="B11" i="4"/>
  <c r="E56" i="1" l="1"/>
  <c r="F56" i="1"/>
  <c r="G56" i="1"/>
  <c r="H56" i="1"/>
  <c r="I56" i="1"/>
  <c r="J56" i="1"/>
  <c r="K56" i="1"/>
  <c r="L56" i="1"/>
  <c r="M56" i="1"/>
  <c r="D30" i="2" l="1"/>
  <c r="E30" i="2" l="1"/>
  <c r="E11" i="2"/>
  <c r="C11" i="2"/>
  <c r="D11" i="2" l="1"/>
  <c r="B36" i="2" s="1"/>
  <c r="E27" i="1"/>
  <c r="F27" i="1"/>
  <c r="G27" i="1"/>
  <c r="H27" i="1"/>
  <c r="I27" i="1"/>
  <c r="J27" i="1"/>
  <c r="K27" i="1"/>
  <c r="L27" i="1"/>
  <c r="M27" i="1"/>
  <c r="N27" i="1"/>
  <c r="O27" i="1"/>
  <c r="D27" i="1"/>
  <c r="C30" i="2"/>
  <c r="D60" i="1" l="1"/>
  <c r="D65" i="1" s="1"/>
  <c r="D59" i="1"/>
  <c r="B30" i="2" l="1"/>
  <c r="B11" i="2"/>
  <c r="D56" i="1"/>
  <c r="D61" i="1" l="1"/>
  <c r="D63" i="1"/>
  <c r="D64" i="1" l="1"/>
</calcChain>
</file>

<file path=xl/sharedStrings.xml><?xml version="1.0" encoding="utf-8"?>
<sst xmlns="http://schemas.openxmlformats.org/spreadsheetml/2006/main" count="235" uniqueCount="127">
  <si>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</si>
  <si>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</si>
  <si>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</si>
  <si>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</si>
  <si>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</si>
  <si>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</si>
  <si>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</si>
  <si>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</si>
  <si>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Plus Receipts</t>
  </si>
  <si>
    <t>Less Expenditure</t>
  </si>
  <si>
    <t>N&amp;SI Savings Account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</si>
  <si>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</si>
  <si>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</si>
  <si>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</si>
  <si>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</si>
  <si>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</si>
  <si>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</si>
  <si>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</si>
  <si>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</si>
  <si>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</si>
  <si>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</si>
  <si>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VAT</t>
  </si>
  <si>
    <t>BURIAL</t>
  </si>
  <si>
    <t>RENT</t>
  </si>
  <si>
    <t>Sale of bus shelter</t>
  </si>
  <si>
    <t>MISC</t>
  </si>
  <si>
    <t>INSURANCE</t>
  </si>
  <si>
    <t>SUBS</t>
  </si>
  <si>
    <t>SALARY/EXP</t>
  </si>
  <si>
    <t>Precept</t>
  </si>
  <si>
    <t>GROUND</t>
  </si>
  <si>
    <t>DONATIONS</t>
  </si>
  <si>
    <t>Budgeted</t>
  </si>
  <si>
    <t>Actual</t>
  </si>
  <si>
    <t>Receipts</t>
  </si>
  <si>
    <t>2017-2018</t>
  </si>
  <si>
    <t>Interest</t>
  </si>
  <si>
    <t>Payments</t>
  </si>
  <si>
    <t>Election</t>
  </si>
  <si>
    <t>Subscriptions</t>
  </si>
  <si>
    <t>Rent</t>
  </si>
  <si>
    <t xml:space="preserve">Burial </t>
  </si>
  <si>
    <t>Burial Ground</t>
  </si>
  <si>
    <t>Meeting room</t>
  </si>
  <si>
    <t>Insurance</t>
  </si>
  <si>
    <t>Salary/Expenses</t>
  </si>
  <si>
    <t>Misc</t>
  </si>
  <si>
    <t>Donations</t>
  </si>
  <si>
    <t>Reserves, Midd Hall</t>
  </si>
  <si>
    <t xml:space="preserve">Rent </t>
  </si>
  <si>
    <t>Cambo parking</t>
  </si>
  <si>
    <t>DEFIB</t>
  </si>
  <si>
    <t>Defib funding</t>
  </si>
  <si>
    <t>INTEREST</t>
  </si>
  <si>
    <t>Defib</t>
  </si>
  <si>
    <t>Represented by Cash at Lloyds Bank Current Account)</t>
  </si>
  <si>
    <t>Opening Bank Balance at Lloyds at 1/4/17</t>
  </si>
  <si>
    <t>Opening Bank Balance at N&amp;SI 1/4/17</t>
  </si>
  <si>
    <t>Balance Brought Forward from 1st April 2017</t>
  </si>
  <si>
    <t>11.4.17</t>
  </si>
  <si>
    <t>Yr Ending 31.03.18</t>
  </si>
  <si>
    <t>13.4.17</t>
  </si>
  <si>
    <t>Wallington FC</t>
  </si>
  <si>
    <t>11.5.17</t>
  </si>
  <si>
    <t>Cambo Village Hall</t>
  </si>
  <si>
    <t>C Miller</t>
  </si>
  <si>
    <t>HMRC</t>
  </si>
  <si>
    <t>NALC</t>
  </si>
  <si>
    <t>Zurich Municipal</t>
  </si>
  <si>
    <t>O/B Lloyds</t>
  </si>
  <si>
    <t>O/B N&amp;SI</t>
  </si>
  <si>
    <t>Curr Bal N&amp;SI</t>
  </si>
  <si>
    <t>Curr Bal Lloyds</t>
  </si>
  <si>
    <t>3.5.17</t>
  </si>
  <si>
    <t>VAT refund</t>
  </si>
  <si>
    <t>6.7.17</t>
  </si>
  <si>
    <t>Jewer burial</t>
  </si>
  <si>
    <t>Freer inscription</t>
  </si>
  <si>
    <t>24.7.17</t>
  </si>
  <si>
    <t>Midd/Tod Village Hall</t>
  </si>
  <si>
    <t>National Trust</t>
  </si>
  <si>
    <t>4.8.17</t>
  </si>
  <si>
    <t>Glen, ashes</t>
  </si>
  <si>
    <t>13.7.17</t>
  </si>
  <si>
    <t>Askew burial/double</t>
  </si>
  <si>
    <t>8.9.17</t>
  </si>
  <si>
    <t>Forrester, memorial</t>
  </si>
  <si>
    <t>25.9.17</t>
  </si>
  <si>
    <t>11.9.17</t>
  </si>
  <si>
    <t>Aynsley, memorial</t>
  </si>
  <si>
    <t>13.9.17</t>
  </si>
  <si>
    <t>to 31/3/18</t>
  </si>
  <si>
    <t>20.10.17</t>
  </si>
  <si>
    <t>Askew Memeorial</t>
  </si>
  <si>
    <t>Opening Bal 1/4/17</t>
  </si>
  <si>
    <t>27.11.17</t>
  </si>
  <si>
    <t>22.1.18</t>
  </si>
  <si>
    <t>J Ballantine</t>
  </si>
  <si>
    <t>D Sober, Burial</t>
  </si>
  <si>
    <t>8.3.18</t>
  </si>
  <si>
    <t>G Moon</t>
  </si>
  <si>
    <t>26.3.18</t>
  </si>
  <si>
    <t>Cambo First School</t>
  </si>
  <si>
    <t>Closing Bal 31/3/18</t>
  </si>
  <si>
    <t>Cambo Wraparound</t>
  </si>
  <si>
    <t>GRANTS</t>
  </si>
  <si>
    <t>ACCOUNTS FOR THE YEAR ENDED 31st MARCH 2018</t>
  </si>
  <si>
    <t>Receipts and Payments Summary 1st April 2016- 31st March 2018</t>
  </si>
  <si>
    <t>Variance</t>
  </si>
  <si>
    <t>Explanation</t>
  </si>
  <si>
    <t>additional vatable expense y/e 31/3/17</t>
  </si>
  <si>
    <t>additional burial fees rcvd y/3 31/3/18</t>
  </si>
  <si>
    <t>no funding projects y/e 31/3/1</t>
  </si>
  <si>
    <t>decrease in interest rate</t>
  </si>
  <si>
    <t>miscellaneous sale y/e 31/3/17</t>
  </si>
  <si>
    <t>less work rqrd at burial ground</t>
  </si>
  <si>
    <t>reduction in room rental</t>
  </si>
  <si>
    <t>one off project y/e 31.3.17</t>
  </si>
  <si>
    <t>funding project y/e 31.3.17</t>
  </si>
  <si>
    <t>N&amp;S Savings Account interest</t>
  </si>
  <si>
    <t>seat purchased y/e/31.3.17</t>
  </si>
  <si>
    <t xml:space="preserve">clerk now being paid bi-monthly </t>
  </si>
  <si>
    <t>Cambo Wraparound y/e 31.3.18</t>
  </si>
  <si>
    <t xml:space="preserve">donations to school and </t>
  </si>
  <si>
    <t>less vatable purchases y/e 31.3.18</t>
  </si>
  <si>
    <t>VARIANCES</t>
  </si>
  <si>
    <t>no funding projects y/e 31/3/17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</si>
</sst>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54">
    <xf numFmtId="0" fontId="0" fillId="0" borderId="0" xfId="0"/>
    <xf numFmtId="0" fontId="0" fillId="0" borderId="0" xfId="0"/>
    <xf numFmtId="165" fontId="7" fillId="0" borderId="0" xfId="6" applyNumberFormat="1" applyFont="1" applyAlignment="1">
      <alignment horizontal="left"/>
    </xf>
    <xf numFmtId="165" fontId="7" fillId="0" borderId="0" xfId="7" applyNumberFormat="1" applyFont="1" applyFill="1" applyBorder="1" applyAlignment="1" applyProtection="1">
      <alignment horizontal="right"/>
    </xf>
    <xf numFmtId="165" fontId="8" fillId="0" borderId="0" xfId="6" applyNumberFormat="1" applyFont="1" applyBorder="1" applyAlignment="1">
      <alignment horizontal="right"/>
    </xf>
    <xf numFmtId="0" fontId="9" fillId="0" borderId="0" xfId="6" applyFont="1"/>
    <xf numFmtId="0" fontId="10" fillId="0" borderId="0" xfId="8" applyFont="1"/>
    <xf numFmtId="165" fontId="11" fillId="0" borderId="0" xfId="6" applyNumberFormat="1" applyFont="1" applyAlignment="1">
      <alignment horizontal="right"/>
    </xf>
    <xf numFmtId="165" fontId="8" fillId="0" borderId="0" xfId="6" applyNumberFormat="1" applyFont="1" applyAlignment="1">
      <alignment horizontal="right"/>
    </xf>
    <xf numFmtId="165" fontId="11" fillId="0" borderId="0" xfId="6" applyNumberFormat="1" applyFont="1" applyAlignment="1">
      <alignment horizontal="left"/>
    </xf>
    <xf numFmtId="165" fontId="7" fillId="0" borderId="0" xfId="6" applyNumberFormat="1" applyFont="1" applyAlignment="1">
      <alignment horizontal="right"/>
    </xf>
    <xf numFmtId="165" fontId="11" fillId="0" borderId="0" xfId="7" applyNumberFormat="1" applyFont="1" applyFill="1" applyBorder="1" applyAlignment="1" applyProtection="1">
      <alignment horizontal="right"/>
    </xf>
    <xf numFmtId="165" fontId="11" fillId="0" borderId="0" xfId="6" applyNumberFormat="1" applyFont="1" applyBorder="1" applyAlignment="1">
      <alignment horizontal="right"/>
    </xf>
    <xf numFmtId="165" fontId="7" fillId="0" borderId="0" xfId="6" applyNumberFormat="1" applyFont="1" applyBorder="1" applyAlignment="1">
      <alignment horizontal="right"/>
    </xf>
    <xf numFmtId="165" fontId="7" fillId="0" borderId="0" xfId="6" applyNumberFormat="1" applyFont="1" applyFill="1" applyBorder="1" applyAlignment="1">
      <alignment horizontal="right"/>
    </xf>
    <xf numFmtId="165" fontId="11" fillId="0" borderId="0" xfId="6" applyNumberFormat="1" applyFont="1" applyFill="1" applyAlignment="1">
      <alignment horizontal="right"/>
    </xf>
    <xf numFmtId="165" fontId="8" fillId="0" borderId="0" xfId="7" applyNumberFormat="1" applyFont="1" applyFill="1" applyBorder="1" applyAlignment="1" applyProtection="1">
      <alignment horizontal="right"/>
    </xf>
    <xf numFmtId="165" fontId="7" fillId="0" borderId="1" xfId="7" applyNumberFormat="1" applyFont="1" applyFill="1" applyBorder="1" applyAlignment="1" applyProtection="1">
      <alignment horizontal="right"/>
    </xf>
    <xf numFmtId="165" fontId="12" fillId="0" borderId="0" xfId="6" applyNumberFormat="1" applyFont="1" applyAlignment="1">
      <alignment horizontal="left"/>
    </xf>
    <xf numFmtId="165" fontId="12" fillId="0" borderId="0" xfId="7" applyNumberFormat="1" applyFont="1" applyFill="1" applyBorder="1" applyAlignment="1" applyProtection="1">
      <alignment horizontal="right"/>
    </xf>
    <xf numFmtId="6" fontId="9" fillId="0" borderId="0" xfId="6" applyNumberFormat="1" applyFont="1"/>
    <xf numFmtId="165" fontId="8" fillId="0" borderId="0" xfId="6" applyNumberFormat="1" applyFont="1" applyFill="1" applyAlignment="1">
      <alignment horizontal="right"/>
    </xf>
    <xf numFmtId="165" fontId="11" fillId="0" borderId="0" xfId="6" applyNumberFormat="1" applyFont="1" applyBorder="1" applyAlignment="1">
      <alignment horizontal="left"/>
    </xf>
    <xf numFmtId="165" fontId="7" fillId="0" borderId="0" xfId="6" applyNumberFormat="1" applyFont="1" applyBorder="1" applyAlignment="1">
      <alignment horizontal="left"/>
    </xf>
    <xf numFmtId="8" fontId="13" fillId="0" borderId="0" xfId="6" applyNumberFormat="1" applyFont="1"/>
    <xf numFmtId="0" fontId="13" fillId="0" borderId="0" xfId="6" applyFont="1"/>
    <xf numFmtId="165" fontId="14" fillId="0" borderId="0" xfId="6" applyNumberFormat="1" applyFont="1" applyBorder="1" applyAlignment="1">
      <alignment horizontal="right"/>
    </xf>
    <xf numFmtId="165" fontId="15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49" fontId="12" fillId="0" borderId="0" xfId="6" applyNumberFormat="1" applyFont="1" applyAlignment="1">
      <alignment horizontal="left"/>
    </xf>
    <xf numFmtId="49" fontId="11" fillId="0" borderId="0" xfId="6" applyNumberFormat="1" applyFont="1" applyBorder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11" fillId="0" borderId="0" xfId="6" applyNumberFormat="1" applyFont="1" applyAlignment="1">
      <alignment horizontal="left"/>
    </xf>
    <xf numFmtId="165" fontId="11" fillId="0" borderId="0" xfId="6" applyNumberFormat="1" applyFont="1" applyFill="1" applyBorder="1" applyAlignment="1">
      <alignment horizontal="right"/>
    </xf>
    <xf numFmtId="0" fontId="0" fillId="0" borderId="0" xfId="0" applyFont="1"/>
    <xf numFmtId="0" fontId="11" fillId="0" borderId="0" xfId="6" applyNumberFormat="1" applyFont="1" applyAlignment="1">
      <alignment horizontal="right"/>
    </xf>
    <xf numFmtId="0" fontId="12" fillId="0" borderId="0" xfId="6" applyNumberFormat="1" applyFont="1" applyAlignment="1">
      <alignment horizontal="left"/>
    </xf>
    <xf numFmtId="165" fontId="15" fillId="0" borderId="0" xfId="6" applyNumberFormat="1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17" fillId="0" borderId="0" xfId="0" applyFont="1" applyAlignment="1">
      <alignment horizontal="left" vertical="top"/>
    </xf>
    <xf numFmtId="0" fontId="17" fillId="0" borderId="0" xfId="0" applyFont="1"/>
    <xf numFmtId="165" fontId="7" fillId="0" borderId="2" xfId="6" applyNumberFormat="1" applyFont="1" applyBorder="1" applyAlignment="1">
      <alignment horizontal="right"/>
    </xf>
    <xf numFmtId="165" fontId="7" fillId="0" borderId="3" xfId="6" applyNumberFormat="1" applyFont="1" applyBorder="1" applyAlignment="1">
      <alignment horizontal="right" vertical="center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2"/>
  <sheetViews>
    <sheetView topLeftCell="A45" zoomScaleNormal="100" workbookViewId="0">
      <selection activeCell="D55" sqref="D55"/>
    </sheetView>
  </sheetViews>
  <sheetFormatPr defaultRowHeight="15"/>
  <cols>
    <col min="1" max="1" width="12.85546875" customWidth="1"/>
    <col min="2" max="2" width="11.7109375" style="34" customWidth="1"/>
    <col min="3" max="3" width="17.7109375" style="34" customWidth="1"/>
    <col min="5" max="5" width="10.140625" style="1" customWidth="1"/>
    <col min="6" max="6" width="10.42578125" customWidth="1"/>
  </cols>
  <sheetData>
    <row r="1" spans="1:28">
      <c r="A1" s="2" t="s">
        <v>106</v>
      </c>
      <c r="B1" s="2"/>
      <c r="C1" s="28"/>
      <c r="D1" s="3"/>
      <c r="E1" s="3"/>
      <c r="F1" s="52"/>
      <c r="G1" s="52"/>
      <c r="H1" s="52"/>
      <c r="I1" s="52"/>
      <c r="J1" s="53"/>
      <c r="K1" s="53"/>
      <c r="L1" s="53"/>
      <c r="M1" s="53"/>
      <c r="N1" s="53"/>
      <c r="O1" s="53"/>
      <c r="P1" s="52"/>
      <c r="Q1" s="52"/>
      <c r="R1" s="52"/>
      <c r="S1" s="52"/>
      <c r="T1" s="52"/>
      <c r="U1" s="52"/>
      <c r="V1" s="52"/>
      <c r="W1" s="52"/>
      <c r="X1" s="52"/>
      <c r="Y1" s="52"/>
      <c r="Z1" s="4"/>
      <c r="AA1" s="4"/>
      <c r="AB1" s="5"/>
    </row>
    <row r="2" spans="1:28">
      <c r="A2" s="2" t="s">
        <v>107</v>
      </c>
      <c r="B2" s="2"/>
      <c r="C2" s="28"/>
      <c r="D2" s="3"/>
      <c r="E2" s="3" t="s">
        <v>20</v>
      </c>
      <c r="F2" s="7" t="s">
        <v>21</v>
      </c>
      <c r="G2" s="7" t="s">
        <v>22</v>
      </c>
      <c r="H2" s="7" t="s">
        <v>23</v>
      </c>
      <c r="I2" s="7" t="s">
        <v>25</v>
      </c>
      <c r="J2" s="7" t="s">
        <v>51</v>
      </c>
      <c r="K2" s="7" t="s">
        <v>53</v>
      </c>
      <c r="L2" s="7"/>
      <c r="M2" s="7"/>
      <c r="N2" s="7"/>
      <c r="O2" s="7"/>
      <c r="P2" s="7"/>
      <c r="Q2" s="7"/>
      <c r="R2" s="7"/>
      <c r="S2" s="8"/>
      <c r="T2" s="8"/>
      <c r="U2" s="7"/>
      <c r="V2" s="4"/>
      <c r="W2" s="4"/>
      <c r="X2" s="7"/>
      <c r="Y2" s="7"/>
      <c r="Z2" s="5"/>
      <c r="AA2" s="4"/>
      <c r="AB2" s="4"/>
    </row>
    <row r="3" spans="1:28">
      <c r="A3" s="9"/>
      <c r="B3" s="9"/>
      <c r="C3" s="29"/>
      <c r="D3" s="5"/>
      <c r="E3" s="5"/>
      <c r="F3" s="7"/>
      <c r="G3" s="7"/>
      <c r="H3" s="7"/>
      <c r="I3" s="7"/>
      <c r="J3" s="7"/>
      <c r="K3" s="7"/>
      <c r="L3" s="7"/>
      <c r="M3" s="7"/>
      <c r="N3" s="7"/>
      <c r="O3" s="7"/>
      <c r="P3" s="5"/>
      <c r="Q3" s="7"/>
      <c r="R3" s="7"/>
      <c r="S3" s="5"/>
      <c r="T3" s="7"/>
      <c r="U3" s="5"/>
      <c r="V3" s="4"/>
      <c r="W3" s="4"/>
      <c r="X3" s="4"/>
      <c r="Y3" s="4"/>
      <c r="Z3" s="4"/>
      <c r="AA3" s="4"/>
      <c r="AB3" s="5"/>
    </row>
    <row r="4" spans="1:28">
      <c r="A4" s="2" t="s">
        <v>58</v>
      </c>
      <c r="B4" s="2"/>
      <c r="C4" s="28"/>
      <c r="D4" s="3">
        <v>15647.1</v>
      </c>
      <c r="E4" s="3"/>
      <c r="F4" s="10"/>
      <c r="G4" s="10"/>
      <c r="H4" s="10"/>
      <c r="I4" s="10"/>
      <c r="J4" s="10"/>
      <c r="K4" s="10"/>
      <c r="L4" s="10"/>
      <c r="M4" s="10"/>
      <c r="N4" s="10"/>
      <c r="O4" s="10"/>
      <c r="P4" s="5"/>
      <c r="Q4" s="10"/>
      <c r="R4" s="10"/>
      <c r="S4" s="5"/>
      <c r="T4" s="5"/>
      <c r="U4" s="5"/>
      <c r="V4" s="5"/>
      <c r="W4" s="5"/>
      <c r="X4" s="4"/>
      <c r="Y4" s="4"/>
      <c r="Z4" s="4"/>
      <c r="AA4" s="4"/>
      <c r="AB4" s="5"/>
    </row>
    <row r="5" spans="1:28">
      <c r="A5" s="9"/>
      <c r="B5" s="9"/>
      <c r="C5" s="29"/>
      <c r="D5" s="5"/>
      <c r="E5" s="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7"/>
      <c r="U5" s="5"/>
      <c r="V5" s="4"/>
      <c r="W5" s="4"/>
      <c r="X5" s="4"/>
      <c r="Y5" s="4"/>
      <c r="Z5" s="4"/>
      <c r="AA5" s="4"/>
      <c r="AB5" s="5"/>
    </row>
    <row r="6" spans="1:28">
      <c r="A6" s="2" t="s">
        <v>56</v>
      </c>
      <c r="B6" s="2"/>
      <c r="C6" s="28"/>
      <c r="D6" s="25">
        <v>8279.32</v>
      </c>
      <c r="E6" s="2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5"/>
      <c r="V6" s="26"/>
      <c r="W6" s="26"/>
      <c r="X6" s="26"/>
      <c r="Y6" s="26"/>
      <c r="Z6" s="26"/>
      <c r="AA6" s="26"/>
      <c r="AB6" s="25"/>
    </row>
    <row r="7" spans="1:28">
      <c r="A7" s="2" t="s">
        <v>57</v>
      </c>
      <c r="B7" s="2"/>
      <c r="C7" s="28"/>
      <c r="D7" s="3">
        <v>7367.78</v>
      </c>
      <c r="E7" s="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25"/>
      <c r="V7" s="26"/>
      <c r="W7" s="26"/>
      <c r="X7" s="26"/>
      <c r="Y7" s="26"/>
      <c r="Z7" s="26"/>
      <c r="AA7" s="26"/>
      <c r="AB7" s="25"/>
    </row>
    <row r="8" spans="1:28">
      <c r="A8" s="9"/>
      <c r="B8" s="9"/>
      <c r="C8" s="29"/>
      <c r="D8" s="5"/>
      <c r="E8" s="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7"/>
      <c r="U8" s="5"/>
      <c r="V8" s="4"/>
      <c r="W8" s="4"/>
      <c r="X8" s="4"/>
      <c r="Y8" s="4"/>
      <c r="Z8" s="4"/>
      <c r="AA8" s="4"/>
      <c r="AB8" s="5"/>
    </row>
    <row r="9" spans="1:28">
      <c r="A9" s="2" t="s">
        <v>0</v>
      </c>
      <c r="B9" s="2"/>
      <c r="C9" s="28"/>
      <c r="D9" s="3"/>
      <c r="E9" s="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5"/>
      <c r="V9" s="26"/>
      <c r="W9" s="26"/>
      <c r="X9" s="26"/>
      <c r="Y9" s="26"/>
      <c r="Z9" s="26"/>
      <c r="AA9" s="26"/>
      <c r="AB9" s="25"/>
    </row>
    <row r="10" spans="1:28">
      <c r="A10" s="2" t="s">
        <v>1</v>
      </c>
      <c r="B10" s="2" t="s">
        <v>2</v>
      </c>
      <c r="C10" s="28" t="s">
        <v>3</v>
      </c>
      <c r="D10" s="3"/>
      <c r="E10" s="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0"/>
      <c r="U10" s="25"/>
      <c r="V10" s="26"/>
      <c r="W10" s="26"/>
      <c r="X10" s="26"/>
      <c r="Y10" s="26"/>
      <c r="Z10" s="26"/>
      <c r="AA10" s="26"/>
      <c r="AB10" s="25"/>
    </row>
    <row r="11" spans="1:28" s="37" customFormat="1">
      <c r="A11" s="9" t="s">
        <v>59</v>
      </c>
      <c r="B11" s="35">
        <v>3552432</v>
      </c>
      <c r="C11" s="29" t="s">
        <v>29</v>
      </c>
      <c r="D11" s="11">
        <v>1750</v>
      </c>
      <c r="E11" s="11">
        <v>1750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36"/>
      <c r="T11" s="7"/>
      <c r="U11" s="5"/>
      <c r="V11" s="4"/>
      <c r="W11" s="4"/>
      <c r="X11" s="4"/>
      <c r="Y11" s="4"/>
      <c r="Z11" s="4"/>
      <c r="AA11" s="4"/>
      <c r="AB11" s="5"/>
    </row>
    <row r="12" spans="1:28" s="1" customFormat="1">
      <c r="A12" s="2" t="s">
        <v>61</v>
      </c>
      <c r="B12" s="35">
        <v>500080</v>
      </c>
      <c r="C12" s="28" t="s">
        <v>62</v>
      </c>
      <c r="D12" s="3">
        <v>65</v>
      </c>
      <c r="E12" s="3"/>
      <c r="F12" s="13"/>
      <c r="G12" s="13"/>
      <c r="H12" s="13">
        <v>65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0"/>
      <c r="U12" s="25"/>
      <c r="V12" s="26"/>
      <c r="W12" s="26"/>
      <c r="X12" s="26"/>
      <c r="Y12" s="26"/>
      <c r="Z12" s="26"/>
      <c r="AA12" s="26"/>
      <c r="AB12" s="25"/>
    </row>
    <row r="13" spans="1:28" s="1" customFormat="1">
      <c r="A13" s="2" t="s">
        <v>73</v>
      </c>
      <c r="B13" s="35" t="s">
        <v>66</v>
      </c>
      <c r="C13" s="28" t="s">
        <v>74</v>
      </c>
      <c r="D13" s="3">
        <v>231.25</v>
      </c>
      <c r="E13" s="3"/>
      <c r="F13" s="13">
        <v>231.25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0"/>
      <c r="U13" s="25"/>
      <c r="V13" s="26"/>
      <c r="W13" s="26"/>
      <c r="X13" s="26"/>
      <c r="Y13" s="26"/>
      <c r="Z13" s="26"/>
      <c r="AA13" s="26"/>
      <c r="AB13" s="25"/>
    </row>
    <row r="14" spans="1:28">
      <c r="A14" s="9" t="s">
        <v>75</v>
      </c>
      <c r="B14" s="35">
        <v>500081</v>
      </c>
      <c r="C14" s="29" t="s">
        <v>76</v>
      </c>
      <c r="D14" s="11">
        <v>300</v>
      </c>
      <c r="E14" s="11"/>
      <c r="F14" s="13"/>
      <c r="G14" s="12">
        <v>300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7"/>
      <c r="U14" s="5"/>
      <c r="V14" s="4"/>
      <c r="W14" s="4"/>
      <c r="X14" s="4"/>
      <c r="Y14" s="4"/>
      <c r="Z14" s="4"/>
      <c r="AA14" s="4"/>
      <c r="AB14" s="5"/>
    </row>
    <row r="15" spans="1:28">
      <c r="A15" s="9" t="s">
        <v>83</v>
      </c>
      <c r="B15" s="35">
        <v>500081</v>
      </c>
      <c r="C15" s="29" t="s">
        <v>84</v>
      </c>
      <c r="D15" s="11">
        <v>600</v>
      </c>
      <c r="E15" s="11"/>
      <c r="F15" s="7"/>
      <c r="G15" s="7">
        <v>600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5"/>
      <c r="T15" s="7"/>
      <c r="U15" s="5"/>
      <c r="V15" s="4"/>
      <c r="W15" s="4"/>
      <c r="X15" s="4"/>
      <c r="Y15" s="4"/>
      <c r="Z15" s="4"/>
      <c r="AA15" s="4"/>
      <c r="AB15" s="5"/>
    </row>
    <row r="16" spans="1:28">
      <c r="A16" s="9" t="s">
        <v>83</v>
      </c>
      <c r="B16" s="35">
        <v>500082</v>
      </c>
      <c r="C16" s="29" t="s">
        <v>77</v>
      </c>
      <c r="D16" s="11">
        <v>200</v>
      </c>
      <c r="E16" s="11"/>
      <c r="F16" s="7"/>
      <c r="G16" s="7">
        <v>200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5"/>
      <c r="T16" s="7"/>
      <c r="U16" s="5"/>
      <c r="V16" s="4"/>
      <c r="W16" s="4"/>
      <c r="X16" s="4"/>
      <c r="Y16" s="4"/>
      <c r="Z16" s="4"/>
      <c r="AA16" s="4"/>
      <c r="AB16" s="5"/>
    </row>
    <row r="17" spans="1:28">
      <c r="A17" s="5" t="s">
        <v>81</v>
      </c>
      <c r="B17" s="30">
        <v>500083</v>
      </c>
      <c r="C17" s="30" t="s">
        <v>82</v>
      </c>
      <c r="D17" s="16">
        <v>300</v>
      </c>
      <c r="E17" s="16"/>
      <c r="F17" s="5"/>
      <c r="G17" s="5">
        <v>300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5"/>
      <c r="T17" s="7"/>
      <c r="U17" s="5"/>
      <c r="V17" s="4"/>
      <c r="W17" s="4"/>
      <c r="X17" s="4"/>
      <c r="Y17" s="4"/>
      <c r="Z17" s="4"/>
      <c r="AA17" s="4"/>
      <c r="AB17" s="5"/>
    </row>
    <row r="18" spans="1:28" s="1" customFormat="1">
      <c r="A18" s="5" t="s">
        <v>85</v>
      </c>
      <c r="B18" s="30">
        <v>500084</v>
      </c>
      <c r="C18" s="30" t="s">
        <v>86</v>
      </c>
      <c r="D18" s="16">
        <v>200</v>
      </c>
      <c r="E18" s="16"/>
      <c r="F18" s="5"/>
      <c r="G18" s="5">
        <v>200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5"/>
      <c r="T18" s="7"/>
      <c r="U18" s="5"/>
      <c r="V18" s="4"/>
      <c r="W18" s="4"/>
      <c r="X18" s="4"/>
      <c r="Y18" s="4"/>
      <c r="Z18" s="4"/>
      <c r="AA18" s="4"/>
      <c r="AB18" s="5"/>
    </row>
    <row r="19" spans="1:28" s="1" customFormat="1">
      <c r="A19" s="5" t="s">
        <v>88</v>
      </c>
      <c r="B19" s="30">
        <v>500084</v>
      </c>
      <c r="C19" s="30" t="s">
        <v>89</v>
      </c>
      <c r="D19" s="16">
        <v>200</v>
      </c>
      <c r="E19" s="16"/>
      <c r="F19" s="5"/>
      <c r="G19" s="5">
        <v>200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5"/>
      <c r="T19" s="7"/>
      <c r="U19" s="5"/>
      <c r="V19" s="4"/>
      <c r="W19" s="4"/>
      <c r="X19" s="4"/>
      <c r="Y19" s="4"/>
      <c r="Z19" s="4"/>
      <c r="AA19" s="4"/>
      <c r="AB19" s="5"/>
    </row>
    <row r="20" spans="1:28" s="1" customFormat="1">
      <c r="A20" s="5" t="s">
        <v>90</v>
      </c>
      <c r="B20" s="30">
        <v>958458</v>
      </c>
      <c r="C20" s="30" t="s">
        <v>29</v>
      </c>
      <c r="D20" s="16">
        <v>1750</v>
      </c>
      <c r="E20" s="16">
        <v>1750</v>
      </c>
      <c r="F20" s="5"/>
      <c r="G20" s="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5"/>
      <c r="T20" s="7"/>
      <c r="U20" s="5"/>
      <c r="V20" s="4"/>
      <c r="W20" s="4"/>
      <c r="X20" s="4"/>
      <c r="Y20" s="4"/>
      <c r="Z20" s="4"/>
      <c r="AA20" s="4"/>
      <c r="AB20" s="5"/>
    </row>
    <row r="21" spans="1:28" s="1" customFormat="1">
      <c r="A21" s="5" t="s">
        <v>92</v>
      </c>
      <c r="B21" s="30">
        <v>500085</v>
      </c>
      <c r="C21" s="30" t="s">
        <v>93</v>
      </c>
      <c r="D21" s="16">
        <v>200</v>
      </c>
      <c r="E21" s="16"/>
      <c r="F21" s="5"/>
      <c r="G21" s="5">
        <v>200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5"/>
      <c r="T21" s="7"/>
      <c r="U21" s="5"/>
      <c r="V21" s="4"/>
      <c r="W21" s="4"/>
      <c r="X21" s="4"/>
      <c r="Y21" s="4"/>
      <c r="Z21" s="4"/>
      <c r="AA21" s="4"/>
      <c r="AB21" s="5"/>
    </row>
    <row r="22" spans="1:28" s="37" customFormat="1">
      <c r="A22" s="5" t="s">
        <v>99</v>
      </c>
      <c r="B22" s="30">
        <v>500086</v>
      </c>
      <c r="C22" s="30" t="s">
        <v>98</v>
      </c>
      <c r="D22" s="16">
        <v>250</v>
      </c>
      <c r="E22" s="16"/>
      <c r="F22" s="5"/>
      <c r="G22" s="5">
        <v>250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5"/>
      <c r="T22" s="7"/>
      <c r="U22" s="5"/>
      <c r="V22" s="4"/>
      <c r="W22" s="4"/>
      <c r="X22" s="4"/>
      <c r="Y22" s="4"/>
      <c r="Z22" s="4"/>
      <c r="AA22" s="4"/>
      <c r="AB22" s="5"/>
    </row>
    <row r="23" spans="1:28" s="1" customFormat="1">
      <c r="A23" s="5" t="s">
        <v>99</v>
      </c>
      <c r="B23" s="30">
        <v>500087</v>
      </c>
      <c r="C23" s="30" t="s">
        <v>100</v>
      </c>
      <c r="D23" s="16">
        <v>250</v>
      </c>
      <c r="E23" s="16"/>
      <c r="F23" s="5"/>
      <c r="G23" s="5">
        <v>250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5"/>
      <c r="T23" s="7"/>
      <c r="U23" s="5"/>
      <c r="V23" s="4"/>
      <c r="W23" s="4"/>
      <c r="X23" s="4"/>
      <c r="Y23" s="4"/>
      <c r="Z23" s="4"/>
      <c r="AA23" s="4"/>
      <c r="AB23" s="5"/>
    </row>
    <row r="24" spans="1:28" s="1" customFormat="1">
      <c r="A24" s="5"/>
      <c r="B24" s="30"/>
      <c r="C24" s="30"/>
      <c r="D24" s="16"/>
      <c r="E24" s="16"/>
      <c r="F24" s="5"/>
      <c r="G24" s="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5"/>
      <c r="T24" s="7"/>
      <c r="U24" s="5"/>
      <c r="V24" s="4"/>
      <c r="W24" s="4"/>
      <c r="X24" s="4"/>
      <c r="Y24" s="4"/>
      <c r="Z24" s="4"/>
      <c r="AA24" s="4"/>
      <c r="AB24" s="5"/>
    </row>
    <row r="25" spans="1:28" s="1" customFormat="1">
      <c r="A25" s="5"/>
      <c r="B25" s="30"/>
      <c r="C25" s="30"/>
      <c r="D25" s="16"/>
      <c r="E25" s="16"/>
      <c r="F25" s="5"/>
      <c r="G25" s="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5"/>
      <c r="T25" s="7"/>
      <c r="U25" s="5"/>
      <c r="V25" s="4"/>
      <c r="W25" s="4"/>
      <c r="X25" s="4"/>
      <c r="Y25" s="4"/>
      <c r="Z25" s="4"/>
      <c r="AA25" s="4"/>
      <c r="AB25" s="5"/>
    </row>
    <row r="26" spans="1:28" s="1" customFormat="1" ht="15.75" thickBot="1">
      <c r="A26" s="5"/>
      <c r="B26" s="30"/>
      <c r="C26" s="30"/>
      <c r="D26" s="16"/>
      <c r="E26" s="16"/>
      <c r="F26" s="5"/>
      <c r="G26" s="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5"/>
      <c r="T26" s="7"/>
      <c r="U26" s="5"/>
      <c r="V26" s="4"/>
      <c r="W26" s="4"/>
      <c r="X26" s="4"/>
      <c r="Y26" s="4"/>
      <c r="Z26" s="4"/>
      <c r="AA26" s="4"/>
      <c r="AB26" s="5"/>
    </row>
    <row r="27" spans="1:28" ht="16.5" thickTop="1" thickBot="1">
      <c r="A27" s="2" t="s">
        <v>4</v>
      </c>
      <c r="B27" s="2"/>
      <c r="C27" s="28"/>
      <c r="D27" s="17">
        <f>SUM(D11:D26)</f>
        <v>6296.25</v>
      </c>
      <c r="E27" s="17">
        <f t="shared" ref="E27:O27" si="0">SUM(E11:E26)</f>
        <v>3500</v>
      </c>
      <c r="F27" s="17">
        <f t="shared" si="0"/>
        <v>231.25</v>
      </c>
      <c r="G27" s="17">
        <f t="shared" si="0"/>
        <v>2500</v>
      </c>
      <c r="H27" s="17">
        <f t="shared" si="0"/>
        <v>65</v>
      </c>
      <c r="I27" s="17">
        <f t="shared" si="0"/>
        <v>0</v>
      </c>
      <c r="J27" s="17">
        <f t="shared" si="0"/>
        <v>0</v>
      </c>
      <c r="K27" s="17">
        <f t="shared" si="0"/>
        <v>0</v>
      </c>
      <c r="L27" s="17">
        <f t="shared" si="0"/>
        <v>0</v>
      </c>
      <c r="M27" s="17">
        <f t="shared" si="0"/>
        <v>0</v>
      </c>
      <c r="N27" s="17">
        <f t="shared" si="0"/>
        <v>0</v>
      </c>
      <c r="O27" s="17">
        <f t="shared" si="0"/>
        <v>0</v>
      </c>
      <c r="P27" s="7"/>
      <c r="Q27" s="7"/>
      <c r="R27" s="7"/>
      <c r="S27" s="15"/>
      <c r="T27" s="7"/>
      <c r="U27" s="5"/>
      <c r="V27" s="4"/>
      <c r="W27" s="4"/>
      <c r="X27" s="4"/>
      <c r="Y27" s="4"/>
      <c r="Z27" s="4"/>
      <c r="AA27" s="4"/>
      <c r="AB27" s="5"/>
    </row>
    <row r="28" spans="1:28" ht="15.75" thickTop="1">
      <c r="A28" s="9"/>
      <c r="B28" s="9"/>
      <c r="C28" s="29"/>
      <c r="D28" s="5"/>
      <c r="E28" s="5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5"/>
      <c r="T28" s="7"/>
      <c r="U28" s="5"/>
      <c r="V28" s="4"/>
      <c r="W28" s="4"/>
      <c r="X28" s="4"/>
      <c r="Y28" s="4"/>
      <c r="Z28" s="4"/>
      <c r="AA28" s="4"/>
      <c r="AB28" s="6"/>
    </row>
    <row r="29" spans="1:28">
      <c r="A29" s="27" t="s">
        <v>5</v>
      </c>
      <c r="B29" s="2"/>
      <c r="C29" s="28"/>
      <c r="D29" s="3"/>
      <c r="E29" s="3" t="s">
        <v>28</v>
      </c>
      <c r="F29" s="2" t="s">
        <v>21</v>
      </c>
      <c r="G29" s="2" t="s">
        <v>22</v>
      </c>
      <c r="H29" s="27" t="s">
        <v>23</v>
      </c>
      <c r="I29" s="27" t="s">
        <v>27</v>
      </c>
      <c r="J29" s="27" t="s">
        <v>26</v>
      </c>
      <c r="K29" s="40" t="s">
        <v>31</v>
      </c>
      <c r="L29" s="7" t="s">
        <v>51</v>
      </c>
      <c r="M29" s="7" t="s">
        <v>25</v>
      </c>
      <c r="N29" s="7"/>
      <c r="O29" s="7"/>
      <c r="P29" s="7"/>
      <c r="Q29" s="7"/>
      <c r="R29" s="7"/>
      <c r="S29" s="15"/>
      <c r="T29" s="7"/>
      <c r="U29" s="5"/>
      <c r="V29" s="4"/>
      <c r="W29" s="4"/>
      <c r="X29" s="4"/>
      <c r="Y29" s="4"/>
      <c r="Z29" s="4"/>
      <c r="AA29" s="4"/>
      <c r="AB29" s="1"/>
    </row>
    <row r="30" spans="1:28" s="1" customFormat="1">
      <c r="A30" s="27"/>
      <c r="B30" s="2"/>
      <c r="C30" s="28"/>
      <c r="D30" s="3"/>
      <c r="E30" s="3"/>
      <c r="F30" s="2"/>
      <c r="G30" s="2" t="s">
        <v>30</v>
      </c>
      <c r="H30" s="7"/>
      <c r="I30" s="7"/>
      <c r="J30" s="40"/>
      <c r="K30" s="7" t="s">
        <v>105</v>
      </c>
      <c r="L30" s="7"/>
      <c r="M30" s="7"/>
      <c r="N30" s="7"/>
      <c r="O30" s="7"/>
      <c r="P30" s="7"/>
      <c r="Q30" s="7"/>
      <c r="R30" s="7"/>
      <c r="S30" s="15"/>
      <c r="T30" s="7"/>
      <c r="U30" s="5"/>
      <c r="V30" s="4"/>
      <c r="W30" s="4"/>
      <c r="X30" s="4"/>
      <c r="Y30" s="4"/>
      <c r="Z30" s="4"/>
      <c r="AA30" s="4"/>
    </row>
    <row r="31" spans="1:28">
      <c r="A31" s="2" t="s">
        <v>1</v>
      </c>
      <c r="B31" s="2" t="s">
        <v>6</v>
      </c>
      <c r="C31" s="28" t="s">
        <v>3</v>
      </c>
      <c r="D31" s="3"/>
      <c r="E31" s="3"/>
      <c r="F31" s="10"/>
      <c r="G31" s="1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5"/>
      <c r="T31" s="7"/>
      <c r="U31" s="5"/>
      <c r="V31" s="4"/>
      <c r="W31" s="4"/>
      <c r="X31" s="4"/>
      <c r="Y31" s="4"/>
      <c r="Z31" s="4"/>
      <c r="AA31" s="4"/>
      <c r="AB31" s="1"/>
    </row>
    <row r="32" spans="1:28" s="37" customFormat="1">
      <c r="A32" s="9" t="s">
        <v>63</v>
      </c>
      <c r="B32" s="35">
        <v>63</v>
      </c>
      <c r="C32" s="29" t="s">
        <v>67</v>
      </c>
      <c r="D32" s="11">
        <v>88.98</v>
      </c>
      <c r="E32" s="11"/>
      <c r="F32" s="7"/>
      <c r="G32" s="7"/>
      <c r="H32" s="7"/>
      <c r="I32" s="7">
        <v>88.98</v>
      </c>
      <c r="J32" s="7"/>
      <c r="K32" s="38"/>
      <c r="L32" s="7"/>
      <c r="M32" s="7"/>
      <c r="N32" s="7"/>
      <c r="O32" s="7"/>
      <c r="P32" s="7"/>
      <c r="Q32" s="7"/>
      <c r="R32" s="7"/>
      <c r="S32" s="15"/>
      <c r="T32" s="7"/>
      <c r="U32" s="5"/>
      <c r="V32" s="4"/>
      <c r="W32" s="4"/>
      <c r="X32" s="4"/>
      <c r="Y32" s="4"/>
      <c r="Z32" s="4"/>
      <c r="AA32" s="4"/>
    </row>
    <row r="33" spans="1:28">
      <c r="A33" s="18" t="s">
        <v>63</v>
      </c>
      <c r="B33" s="39">
        <v>64</v>
      </c>
      <c r="C33" s="31" t="s">
        <v>65</v>
      </c>
      <c r="D33" s="19">
        <v>358.11</v>
      </c>
      <c r="E33" s="19">
        <v>358.11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15"/>
      <c r="T33" s="7"/>
      <c r="U33" s="20"/>
      <c r="V33" s="4"/>
      <c r="W33" s="4"/>
      <c r="X33" s="4"/>
      <c r="Y33" s="4"/>
      <c r="Z33" s="4"/>
      <c r="AA33" s="4"/>
      <c r="AB33" s="1"/>
    </row>
    <row r="34" spans="1:28">
      <c r="A34" s="9" t="s">
        <v>63</v>
      </c>
      <c r="B34" s="35">
        <v>65</v>
      </c>
      <c r="C34" s="29" t="s">
        <v>66</v>
      </c>
      <c r="D34" s="11">
        <v>72.400000000000006</v>
      </c>
      <c r="E34" s="11">
        <v>72.400000000000006</v>
      </c>
      <c r="F34" s="13"/>
      <c r="G34" s="1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5"/>
      <c r="T34" s="7"/>
      <c r="U34" s="5"/>
      <c r="V34" s="4"/>
      <c r="W34" s="4"/>
      <c r="X34" s="4"/>
      <c r="Y34" s="4"/>
      <c r="Z34" s="4"/>
      <c r="AA34" s="4"/>
      <c r="AB34" s="1"/>
    </row>
    <row r="35" spans="1:28">
      <c r="A35" s="9" t="s">
        <v>63</v>
      </c>
      <c r="B35" s="35">
        <v>66</v>
      </c>
      <c r="C35" s="29" t="s">
        <v>68</v>
      </c>
      <c r="D35" s="11">
        <v>286.77999999999997</v>
      </c>
      <c r="E35" s="11"/>
      <c r="F35" s="12"/>
      <c r="G35" s="12"/>
      <c r="H35" s="7"/>
      <c r="I35" s="7"/>
      <c r="J35" s="7">
        <v>286.77999999999997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5"/>
      <c r="V35" s="4"/>
      <c r="W35" s="4"/>
      <c r="X35" s="4"/>
      <c r="Y35" s="4"/>
      <c r="Z35" s="4"/>
      <c r="AA35" s="4"/>
      <c r="AB35" s="1"/>
    </row>
    <row r="36" spans="1:28">
      <c r="A36" s="9" t="s">
        <v>63</v>
      </c>
      <c r="B36" s="35">
        <v>67</v>
      </c>
      <c r="C36" s="29" t="s">
        <v>64</v>
      </c>
      <c r="D36" s="11">
        <v>12</v>
      </c>
      <c r="E36" s="11"/>
      <c r="F36" s="15"/>
      <c r="G36" s="15"/>
      <c r="H36" s="7">
        <v>12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5"/>
      <c r="V36" s="4"/>
      <c r="W36" s="4"/>
      <c r="X36" s="4"/>
      <c r="Y36" s="4"/>
      <c r="Z36" s="4"/>
      <c r="AA36" s="4"/>
      <c r="AB36" s="1"/>
    </row>
    <row r="37" spans="1:28">
      <c r="A37" s="9" t="s">
        <v>78</v>
      </c>
      <c r="B37" s="35">
        <v>68</v>
      </c>
      <c r="C37" s="29" t="s">
        <v>79</v>
      </c>
      <c r="D37" s="11">
        <v>20</v>
      </c>
      <c r="E37" s="11"/>
      <c r="F37" s="15"/>
      <c r="G37" s="15"/>
      <c r="H37" s="7">
        <v>20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5"/>
      <c r="V37" s="4"/>
      <c r="W37" s="4"/>
      <c r="X37" s="4"/>
      <c r="Y37" s="4"/>
      <c r="Z37" s="4"/>
      <c r="AA37" s="4"/>
      <c r="AB37" s="1"/>
    </row>
    <row r="38" spans="1:28">
      <c r="A38" s="9" t="s">
        <v>78</v>
      </c>
      <c r="B38" s="35">
        <v>69</v>
      </c>
      <c r="C38" s="29" t="s">
        <v>65</v>
      </c>
      <c r="D38" s="11">
        <v>342.9</v>
      </c>
      <c r="E38" s="11">
        <v>342.9</v>
      </c>
      <c r="F38" s="15"/>
      <c r="G38" s="1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5"/>
      <c r="V38" s="4"/>
      <c r="W38" s="4"/>
      <c r="X38" s="4"/>
      <c r="Y38" s="4"/>
      <c r="Z38" s="4"/>
      <c r="AA38" s="4"/>
      <c r="AB38" s="1"/>
    </row>
    <row r="39" spans="1:28">
      <c r="A39" s="9" t="s">
        <v>78</v>
      </c>
      <c r="B39" s="35">
        <v>70</v>
      </c>
      <c r="C39" s="29" t="s">
        <v>66</v>
      </c>
      <c r="D39" s="11">
        <v>72.599999999999994</v>
      </c>
      <c r="E39" s="11">
        <v>72.599999999999994</v>
      </c>
      <c r="F39" s="15"/>
      <c r="G39" s="1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5"/>
      <c r="V39" s="4"/>
      <c r="W39" s="4"/>
      <c r="X39" s="4"/>
      <c r="Y39" s="4"/>
      <c r="Z39" s="4"/>
      <c r="AA39" s="4"/>
      <c r="AB39" s="1"/>
    </row>
    <row r="40" spans="1:28">
      <c r="A40" s="9" t="s">
        <v>78</v>
      </c>
      <c r="B40" s="35">
        <v>71</v>
      </c>
      <c r="C40" s="29" t="s">
        <v>80</v>
      </c>
      <c r="D40" s="11">
        <v>180</v>
      </c>
      <c r="E40" s="11"/>
      <c r="F40" s="15">
        <v>30</v>
      </c>
      <c r="G40" s="15"/>
      <c r="H40" s="7">
        <v>150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5"/>
      <c r="V40" s="4"/>
      <c r="W40" s="4"/>
      <c r="X40" s="4"/>
      <c r="Y40" s="4"/>
      <c r="Z40" s="4"/>
      <c r="AA40" s="4"/>
      <c r="AB40" s="1"/>
    </row>
    <row r="41" spans="1:28">
      <c r="A41" s="9" t="s">
        <v>87</v>
      </c>
      <c r="B41" s="35">
        <v>72</v>
      </c>
      <c r="C41" s="29" t="s">
        <v>64</v>
      </c>
      <c r="D41" s="11">
        <v>6</v>
      </c>
      <c r="E41" s="11"/>
      <c r="F41" s="15"/>
      <c r="G41" s="15"/>
      <c r="H41" s="10">
        <v>6</v>
      </c>
      <c r="I41" s="10"/>
      <c r="J41" s="10"/>
      <c r="K41" s="10"/>
      <c r="L41" s="7"/>
      <c r="M41" s="10"/>
      <c r="N41" s="10"/>
      <c r="O41" s="10"/>
      <c r="P41" s="10"/>
      <c r="Q41" s="7"/>
      <c r="R41" s="10"/>
      <c r="S41" s="10"/>
      <c r="T41" s="7"/>
      <c r="U41" s="5"/>
      <c r="V41" s="4"/>
      <c r="W41" s="4"/>
      <c r="X41" s="4"/>
      <c r="Y41" s="4"/>
      <c r="Z41" s="4"/>
      <c r="AA41" s="4"/>
      <c r="AB41" s="1"/>
    </row>
    <row r="42" spans="1:28">
      <c r="A42" s="9" t="s">
        <v>87</v>
      </c>
      <c r="B42" s="35">
        <v>73</v>
      </c>
      <c r="C42" s="29" t="s">
        <v>65</v>
      </c>
      <c r="D42" s="11">
        <v>327.17</v>
      </c>
      <c r="E42" s="11">
        <v>327.17</v>
      </c>
      <c r="F42" s="15"/>
      <c r="G42" s="15"/>
      <c r="H42" s="10"/>
      <c r="I42" s="10"/>
      <c r="J42" s="10"/>
      <c r="K42" s="7"/>
      <c r="L42" s="10"/>
      <c r="M42" s="10"/>
      <c r="N42" s="10"/>
      <c r="O42" s="10"/>
      <c r="P42" s="10"/>
      <c r="Q42" s="10"/>
      <c r="R42" s="7"/>
      <c r="S42" s="10"/>
      <c r="T42" s="7"/>
      <c r="U42" s="5"/>
      <c r="V42" s="4"/>
      <c r="W42" s="4"/>
      <c r="X42" s="4"/>
      <c r="Y42" s="4"/>
      <c r="Z42" s="4"/>
      <c r="AA42" s="4"/>
      <c r="AB42" s="1"/>
    </row>
    <row r="43" spans="1:28">
      <c r="A43" s="9" t="s">
        <v>87</v>
      </c>
      <c r="B43" s="35">
        <v>74</v>
      </c>
      <c r="C43" s="29" t="s">
        <v>66</v>
      </c>
      <c r="D43" s="11">
        <v>72.599999999999994</v>
      </c>
      <c r="E43" s="11">
        <v>72.599999999999994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1"/>
      <c r="V43" s="4"/>
      <c r="W43" s="4"/>
      <c r="X43" s="4"/>
      <c r="Y43" s="4"/>
      <c r="Z43" s="4"/>
      <c r="AA43" s="4"/>
    </row>
    <row r="44" spans="1:28">
      <c r="A44" s="9" t="s">
        <v>95</v>
      </c>
      <c r="B44" s="35">
        <v>75</v>
      </c>
      <c r="C44" s="30" t="s">
        <v>79</v>
      </c>
      <c r="D44" s="5">
        <v>20</v>
      </c>
      <c r="E44" s="5"/>
      <c r="F44" s="7"/>
      <c r="G44" s="7"/>
      <c r="H44" s="7">
        <v>20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15"/>
      <c r="T44" s="7"/>
      <c r="U44" s="5"/>
      <c r="V44" s="4"/>
      <c r="W44" s="4"/>
      <c r="X44" s="4"/>
      <c r="Y44" s="4"/>
      <c r="Z44" s="4"/>
      <c r="AA44" s="4"/>
    </row>
    <row r="45" spans="1:28" s="1" customFormat="1">
      <c r="A45" s="9" t="s">
        <v>95</v>
      </c>
      <c r="B45" s="35">
        <v>76</v>
      </c>
      <c r="C45" s="30" t="s">
        <v>65</v>
      </c>
      <c r="D45" s="5">
        <v>321.81</v>
      </c>
      <c r="E45" s="5">
        <v>321.81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5"/>
      <c r="T45" s="7"/>
      <c r="U45" s="5"/>
      <c r="V45" s="4"/>
      <c r="W45" s="4"/>
      <c r="X45" s="4"/>
      <c r="Y45" s="4"/>
      <c r="Z45" s="4"/>
      <c r="AA45" s="4"/>
    </row>
    <row r="46" spans="1:28" s="1" customFormat="1">
      <c r="A46" s="9" t="s">
        <v>95</v>
      </c>
      <c r="B46" s="35">
        <v>77</v>
      </c>
      <c r="C46" s="30" t="s">
        <v>66</v>
      </c>
      <c r="D46" s="5">
        <v>72.599999999999994</v>
      </c>
      <c r="E46" s="5">
        <v>72.599999999999994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5"/>
      <c r="T46" s="7"/>
      <c r="U46" s="5"/>
      <c r="V46" s="4"/>
      <c r="W46" s="4"/>
      <c r="X46" s="4"/>
      <c r="Y46" s="4"/>
      <c r="Z46" s="4"/>
      <c r="AA46" s="4"/>
    </row>
    <row r="47" spans="1:28" s="1" customFormat="1">
      <c r="A47" s="9" t="s">
        <v>96</v>
      </c>
      <c r="B47" s="35">
        <v>78</v>
      </c>
      <c r="C47" s="30" t="s">
        <v>65</v>
      </c>
      <c r="D47" s="5">
        <v>321.33</v>
      </c>
      <c r="E47" s="5">
        <v>321.33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5"/>
      <c r="T47" s="7"/>
      <c r="U47" s="5"/>
      <c r="V47" s="4"/>
      <c r="W47" s="4"/>
      <c r="X47" s="4"/>
      <c r="Y47" s="4"/>
      <c r="Z47" s="4"/>
      <c r="AA47" s="4"/>
    </row>
    <row r="48" spans="1:28" s="1" customFormat="1">
      <c r="A48" s="9" t="s">
        <v>96</v>
      </c>
      <c r="B48" s="35">
        <v>79</v>
      </c>
      <c r="C48" s="30" t="s">
        <v>66</v>
      </c>
      <c r="D48" s="5">
        <v>72.599999999999994</v>
      </c>
      <c r="E48" s="5">
        <v>72.599999999999994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5"/>
      <c r="T48" s="7"/>
      <c r="U48" s="5"/>
      <c r="V48" s="4"/>
      <c r="W48" s="4"/>
      <c r="X48" s="4"/>
      <c r="Y48" s="4"/>
      <c r="Z48" s="4"/>
      <c r="AA48" s="4"/>
    </row>
    <row r="49" spans="1:27" s="1" customFormat="1">
      <c r="A49" s="9" t="s">
        <v>96</v>
      </c>
      <c r="B49" s="35">
        <v>80</v>
      </c>
      <c r="C49" s="30" t="s">
        <v>64</v>
      </c>
      <c r="D49" s="5">
        <v>12</v>
      </c>
      <c r="E49" s="5"/>
      <c r="F49" s="7"/>
      <c r="G49" s="7"/>
      <c r="H49" s="7">
        <v>12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15"/>
      <c r="T49" s="7"/>
      <c r="U49" s="5"/>
      <c r="V49" s="4"/>
      <c r="W49" s="4"/>
      <c r="X49" s="4"/>
      <c r="Y49" s="4"/>
      <c r="Z49" s="4"/>
      <c r="AA49" s="4"/>
    </row>
    <row r="50" spans="1:27" s="1" customFormat="1">
      <c r="A50" s="9" t="s">
        <v>96</v>
      </c>
      <c r="B50" s="35">
        <v>81</v>
      </c>
      <c r="C50" s="30" t="s">
        <v>97</v>
      </c>
      <c r="D50" s="5">
        <v>100</v>
      </c>
      <c r="E50" s="5"/>
      <c r="F50" s="7"/>
      <c r="G50" s="7">
        <v>100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15"/>
      <c r="T50" s="7"/>
      <c r="U50" s="5"/>
      <c r="V50" s="4"/>
      <c r="W50" s="4"/>
      <c r="X50" s="4"/>
      <c r="Y50" s="4"/>
      <c r="Z50" s="4"/>
      <c r="AA50" s="4"/>
    </row>
    <row r="51" spans="1:27" s="1" customFormat="1">
      <c r="A51" s="9" t="s">
        <v>96</v>
      </c>
      <c r="B51" s="35">
        <v>82</v>
      </c>
      <c r="C51" s="30" t="s">
        <v>102</v>
      </c>
      <c r="D51" s="5">
        <v>1000</v>
      </c>
      <c r="E51" s="5"/>
      <c r="F51" s="7"/>
      <c r="G51" s="7"/>
      <c r="H51" s="7"/>
      <c r="I51" s="7"/>
      <c r="J51" s="7"/>
      <c r="K51" s="7">
        <v>1000</v>
      </c>
      <c r="L51" s="7"/>
      <c r="M51" s="7"/>
      <c r="N51" s="7"/>
      <c r="O51" s="7"/>
      <c r="P51" s="7"/>
      <c r="Q51" s="7"/>
      <c r="R51" s="7"/>
      <c r="S51" s="15"/>
      <c r="T51" s="7"/>
      <c r="U51" s="5"/>
      <c r="V51" s="4"/>
      <c r="W51" s="4"/>
      <c r="X51" s="4"/>
      <c r="Y51" s="4"/>
      <c r="Z51" s="4"/>
      <c r="AA51" s="4"/>
    </row>
    <row r="52" spans="1:27" s="1" customFormat="1">
      <c r="A52" s="9" t="s">
        <v>101</v>
      </c>
      <c r="B52" s="35">
        <v>83</v>
      </c>
      <c r="C52" s="30" t="s">
        <v>65</v>
      </c>
      <c r="D52" s="5">
        <v>325.68</v>
      </c>
      <c r="E52" s="5">
        <v>325.68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5"/>
      <c r="T52" s="7"/>
      <c r="U52" s="5"/>
      <c r="V52" s="4"/>
      <c r="W52" s="4"/>
      <c r="X52" s="4"/>
      <c r="Y52" s="4"/>
      <c r="Z52" s="4"/>
      <c r="AA52" s="4"/>
    </row>
    <row r="53" spans="1:27" s="1" customFormat="1">
      <c r="A53" s="9" t="s">
        <v>101</v>
      </c>
      <c r="B53" s="35">
        <v>84</v>
      </c>
      <c r="C53" s="30" t="s">
        <v>66</v>
      </c>
      <c r="D53" s="5">
        <v>72.599999999999994</v>
      </c>
      <c r="E53" s="5">
        <v>72.599999999999994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15"/>
      <c r="T53" s="7"/>
      <c r="U53" s="5"/>
      <c r="V53" s="4"/>
      <c r="W53" s="4"/>
      <c r="X53" s="4"/>
      <c r="Y53" s="4"/>
      <c r="Z53" s="4"/>
      <c r="AA53" s="4"/>
    </row>
    <row r="54" spans="1:27" s="1" customFormat="1">
      <c r="A54" s="9" t="s">
        <v>101</v>
      </c>
      <c r="B54" s="35">
        <v>85</v>
      </c>
      <c r="C54" s="30" t="s">
        <v>79</v>
      </c>
      <c r="D54" s="5">
        <v>20</v>
      </c>
      <c r="E54" s="5"/>
      <c r="F54" s="7"/>
      <c r="G54" s="7"/>
      <c r="H54" s="7">
        <v>20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15"/>
      <c r="T54" s="7"/>
      <c r="U54" s="5"/>
      <c r="V54" s="4"/>
      <c r="W54" s="4"/>
      <c r="X54" s="4"/>
      <c r="Y54" s="4"/>
      <c r="Z54" s="4"/>
      <c r="AA54" s="4"/>
    </row>
    <row r="55" spans="1:27" s="1" customFormat="1" ht="15.75" thickBot="1">
      <c r="A55" s="9" t="s">
        <v>101</v>
      </c>
      <c r="B55" s="35">
        <v>86</v>
      </c>
      <c r="C55" s="30" t="s">
        <v>104</v>
      </c>
      <c r="D55" s="5">
        <v>3500</v>
      </c>
      <c r="E55" s="5"/>
      <c r="F55" s="7"/>
      <c r="G55" s="7"/>
      <c r="H55" s="7"/>
      <c r="I55" s="7"/>
      <c r="J55" s="7"/>
      <c r="K55" s="7">
        <v>3500</v>
      </c>
      <c r="L55" s="7"/>
      <c r="M55" s="7"/>
      <c r="N55" s="7"/>
      <c r="O55" s="7"/>
      <c r="P55" s="7"/>
      <c r="Q55" s="7"/>
      <c r="R55" s="7"/>
      <c r="S55" s="15"/>
      <c r="T55" s="7"/>
      <c r="U55" s="5"/>
      <c r="V55" s="4"/>
      <c r="W55" s="4"/>
      <c r="X55" s="4"/>
      <c r="Y55" s="4"/>
      <c r="Z55" s="4"/>
      <c r="AA55" s="4"/>
    </row>
    <row r="56" spans="1:27" ht="16.5" thickTop="1" thickBot="1">
      <c r="A56" s="2" t="s">
        <v>4</v>
      </c>
      <c r="B56" s="2"/>
      <c r="C56" s="28"/>
      <c r="D56" s="17">
        <f>SUM(D32:D55)</f>
        <v>7678.16</v>
      </c>
      <c r="E56" s="17">
        <f t="shared" ref="E56:M56" si="1">SUM(E32:E55)</f>
        <v>2432.3999999999996</v>
      </c>
      <c r="F56" s="17">
        <f t="shared" si="1"/>
        <v>30</v>
      </c>
      <c r="G56" s="17">
        <f t="shared" si="1"/>
        <v>100</v>
      </c>
      <c r="H56" s="17">
        <f t="shared" si="1"/>
        <v>240</v>
      </c>
      <c r="I56" s="17">
        <f t="shared" si="1"/>
        <v>88.98</v>
      </c>
      <c r="J56" s="17">
        <f t="shared" si="1"/>
        <v>286.77999999999997</v>
      </c>
      <c r="K56" s="17">
        <f t="shared" si="1"/>
        <v>4500</v>
      </c>
      <c r="L56" s="17">
        <f t="shared" si="1"/>
        <v>0</v>
      </c>
      <c r="M56" s="17">
        <f t="shared" si="1"/>
        <v>0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4"/>
      <c r="AA56" s="4"/>
    </row>
    <row r="57" spans="1:27" ht="15.75" thickTop="1">
      <c r="A57" s="2"/>
      <c r="B57" s="2"/>
      <c r="C57" s="28"/>
      <c r="D57" s="3"/>
      <c r="E57" s="3"/>
      <c r="F57" s="10"/>
      <c r="G57" s="1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5"/>
      <c r="T57" s="7"/>
      <c r="U57" s="5"/>
      <c r="V57" s="4"/>
      <c r="W57" s="4"/>
      <c r="X57" s="4"/>
      <c r="Y57" s="4"/>
      <c r="Z57" s="4"/>
      <c r="AA57" s="4"/>
    </row>
    <row r="58" spans="1:27">
      <c r="A58" s="2" t="s">
        <v>7</v>
      </c>
      <c r="B58" s="9"/>
      <c r="C58" s="29"/>
      <c r="D58" s="5"/>
      <c r="E58" s="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5"/>
      <c r="T58" s="7"/>
      <c r="U58" s="5"/>
      <c r="V58" s="4"/>
      <c r="W58" s="4"/>
      <c r="X58" s="4"/>
      <c r="Y58" s="4"/>
      <c r="Z58" s="4"/>
      <c r="AA58" s="4"/>
    </row>
    <row r="59" spans="1:27" s="1" customFormat="1">
      <c r="A59" s="2" t="s">
        <v>69</v>
      </c>
      <c r="B59" s="9"/>
      <c r="C59" s="29"/>
      <c r="D59" s="5">
        <f>SUM(D6)</f>
        <v>8279.32</v>
      </c>
      <c r="E59" s="5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5"/>
      <c r="T59" s="7"/>
      <c r="U59" s="5"/>
      <c r="V59" s="4"/>
      <c r="W59" s="4"/>
      <c r="X59" s="4"/>
      <c r="Y59" s="4"/>
      <c r="Z59" s="4"/>
      <c r="AA59" s="4"/>
    </row>
    <row r="60" spans="1:27">
      <c r="A60" s="2" t="s">
        <v>70</v>
      </c>
      <c r="B60" s="2"/>
      <c r="C60" s="28"/>
      <c r="D60" s="3">
        <f>SUM(D7)</f>
        <v>7367.78</v>
      </c>
      <c r="E60" s="3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5"/>
      <c r="T60" s="7"/>
      <c r="U60" s="5"/>
      <c r="V60" s="4"/>
      <c r="W60" s="4"/>
      <c r="X60" s="4"/>
      <c r="Y60" s="4"/>
      <c r="Z60" s="4"/>
      <c r="AA60" s="4"/>
    </row>
    <row r="61" spans="1:27">
      <c r="A61" s="2" t="s">
        <v>8</v>
      </c>
      <c r="B61" s="2"/>
      <c r="C61" s="28"/>
      <c r="D61" s="3">
        <f>D27</f>
        <v>6296.25</v>
      </c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15"/>
      <c r="T61" s="7"/>
      <c r="U61" s="5"/>
      <c r="V61" s="4"/>
      <c r="W61" s="4"/>
      <c r="X61" s="4"/>
      <c r="Y61" s="4"/>
      <c r="Z61" s="4"/>
      <c r="AA61" s="4"/>
    </row>
    <row r="62" spans="1:27">
      <c r="A62" s="2"/>
      <c r="B62" s="2"/>
      <c r="C62" s="28"/>
      <c r="D62" s="3"/>
      <c r="E62" s="3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15"/>
      <c r="T62" s="7"/>
      <c r="U62" s="5"/>
      <c r="V62" s="4"/>
      <c r="W62" s="4"/>
      <c r="X62" s="4"/>
      <c r="Y62" s="4"/>
      <c r="Z62" s="4"/>
      <c r="AA62" s="4"/>
    </row>
    <row r="63" spans="1:27" ht="15.75" thickBot="1">
      <c r="A63" s="2" t="s">
        <v>9</v>
      </c>
      <c r="B63" s="2"/>
      <c r="C63" s="28"/>
      <c r="D63" s="3">
        <f>D56</f>
        <v>7678.16</v>
      </c>
      <c r="E63" s="3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15"/>
      <c r="T63" s="7"/>
      <c r="U63" s="5"/>
      <c r="V63" s="4"/>
      <c r="W63" s="4"/>
      <c r="X63" s="4"/>
      <c r="Y63" s="4"/>
      <c r="Z63" s="4"/>
      <c r="AA63" s="4"/>
    </row>
    <row r="64" spans="1:27" ht="16.5" thickTop="1" thickBot="1">
      <c r="A64" s="2" t="s">
        <v>72</v>
      </c>
      <c r="B64" s="2"/>
      <c r="C64" s="28"/>
      <c r="D64" s="17">
        <f>SUM(D59+D61-D63)</f>
        <v>6897.41</v>
      </c>
      <c r="E64" s="3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15"/>
      <c r="T64" s="7"/>
      <c r="U64" s="5"/>
      <c r="V64" s="4"/>
      <c r="W64" s="4"/>
      <c r="X64" s="4"/>
      <c r="Y64" s="4"/>
      <c r="Z64" s="4"/>
      <c r="AA64" s="4"/>
    </row>
    <row r="65" spans="1:27" ht="15.75" thickTop="1">
      <c r="A65" s="2" t="s">
        <v>71</v>
      </c>
      <c r="B65" s="2"/>
      <c r="C65" s="28"/>
      <c r="D65" s="3">
        <f>SUM(D60)</f>
        <v>7367.78</v>
      </c>
      <c r="E65" s="3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15"/>
      <c r="T65" s="7"/>
      <c r="U65" s="5"/>
      <c r="V65" s="4"/>
      <c r="W65" s="4"/>
      <c r="X65" s="4"/>
      <c r="Y65" s="4"/>
      <c r="Z65" s="4"/>
      <c r="AA65" s="4"/>
    </row>
    <row r="66" spans="1:27">
      <c r="A66" s="2"/>
      <c r="B66" s="2"/>
      <c r="C66" s="28"/>
      <c r="D66" s="3"/>
      <c r="E66" s="3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15"/>
      <c r="T66" s="7"/>
      <c r="U66" s="5"/>
      <c r="V66" s="4"/>
      <c r="W66" s="4"/>
      <c r="X66" s="4"/>
      <c r="Y66" s="4"/>
      <c r="Z66" s="4"/>
      <c r="AA66" s="4"/>
    </row>
    <row r="67" spans="1:27">
      <c r="A67" s="2" t="s">
        <v>60</v>
      </c>
      <c r="B67" s="2"/>
      <c r="C67" s="28"/>
      <c r="D67" s="3"/>
      <c r="E67" s="3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5"/>
      <c r="V67" s="4"/>
      <c r="W67" s="4"/>
      <c r="X67" s="4"/>
      <c r="Y67" s="4"/>
      <c r="Z67" s="4"/>
      <c r="AA67" s="4"/>
    </row>
    <row r="68" spans="1:27">
      <c r="A68" s="2" t="s">
        <v>55</v>
      </c>
      <c r="B68" s="2"/>
      <c r="C68" s="28"/>
      <c r="D68" s="3">
        <f>SUM(D64)</f>
        <v>6897.41</v>
      </c>
      <c r="E68" s="3"/>
      <c r="F68" s="7"/>
      <c r="G68" s="7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7"/>
      <c r="U68" s="5"/>
      <c r="V68" s="4"/>
      <c r="W68" s="4"/>
      <c r="X68" s="4"/>
      <c r="Y68" s="4"/>
      <c r="Z68" s="4"/>
      <c r="AA68" s="4"/>
    </row>
    <row r="69" spans="1:27" s="1" customFormat="1">
      <c r="A69" s="2" t="s">
        <v>119</v>
      </c>
      <c r="B69" s="2"/>
      <c r="C69" s="28"/>
      <c r="D69" s="3">
        <v>34.72</v>
      </c>
      <c r="E69" s="3"/>
      <c r="F69" s="7"/>
      <c r="G69" s="7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7"/>
      <c r="U69" s="5"/>
      <c r="V69" s="4"/>
      <c r="W69" s="4"/>
      <c r="X69" s="4"/>
      <c r="Y69" s="4"/>
      <c r="Z69" s="4"/>
      <c r="AA69" s="4"/>
    </row>
    <row r="70" spans="1:27">
      <c r="A70" s="2" t="s">
        <v>10</v>
      </c>
      <c r="B70" s="2"/>
      <c r="C70" s="28"/>
      <c r="D70" s="3">
        <v>7367.78</v>
      </c>
      <c r="E70" s="3"/>
      <c r="F70" s="7"/>
      <c r="G70" s="7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7"/>
      <c r="U70" s="5"/>
      <c r="V70" s="4"/>
      <c r="W70" s="4"/>
      <c r="X70" s="4"/>
      <c r="Y70" s="4"/>
      <c r="Z70" s="4"/>
      <c r="AA70" s="4"/>
    </row>
    <row r="71" spans="1:27">
      <c r="A71" s="2"/>
      <c r="B71" s="2"/>
      <c r="C71" s="28"/>
      <c r="D71" s="3"/>
      <c r="E71" s="3"/>
      <c r="F71" s="7"/>
      <c r="G71" s="7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7"/>
      <c r="U71" s="5"/>
      <c r="V71" s="4"/>
      <c r="W71" s="4"/>
      <c r="X71" s="4"/>
      <c r="Y71" s="4"/>
      <c r="Z71" s="4"/>
      <c r="AA71" s="4"/>
    </row>
    <row r="72" spans="1:27">
      <c r="A72" s="2" t="s">
        <v>11</v>
      </c>
      <c r="B72" s="2"/>
      <c r="C72" s="29"/>
      <c r="D72" s="3">
        <v>0</v>
      </c>
      <c r="E72" s="3"/>
      <c r="F72" s="7"/>
      <c r="G72" s="7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7"/>
      <c r="U72" s="5"/>
      <c r="V72" s="4"/>
      <c r="W72" s="4"/>
      <c r="X72" s="4"/>
      <c r="Y72" s="4"/>
      <c r="Z72" s="4"/>
      <c r="AA72" s="4"/>
    </row>
    <row r="73" spans="1:27">
      <c r="A73" s="2" t="s">
        <v>12</v>
      </c>
      <c r="B73" s="2"/>
      <c r="C73" s="29"/>
      <c r="D73" s="3"/>
      <c r="E73" s="3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5"/>
      <c r="V73" s="4"/>
      <c r="W73" s="4"/>
      <c r="X73" s="4"/>
      <c r="Y73" s="4"/>
      <c r="Z73" s="4"/>
      <c r="AA73" s="4"/>
    </row>
    <row r="74" spans="1:27">
      <c r="A74" s="9"/>
      <c r="B74" s="9"/>
      <c r="C74" s="29"/>
      <c r="D74" s="24"/>
      <c r="E74" s="24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15"/>
      <c r="T74" s="7"/>
      <c r="U74" s="5"/>
      <c r="V74" s="4"/>
      <c r="W74" s="4"/>
      <c r="X74" s="4"/>
      <c r="Y74" s="4"/>
      <c r="Z74" s="4"/>
      <c r="AA74" s="4"/>
    </row>
    <row r="75" spans="1:27" ht="15.75" thickBot="1">
      <c r="A75" s="2"/>
      <c r="B75" s="2"/>
      <c r="C75" s="28"/>
      <c r="D75" s="3">
        <v>0</v>
      </c>
      <c r="E75" s="3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5"/>
      <c r="V75" s="4"/>
      <c r="W75" s="4"/>
      <c r="X75" s="4"/>
      <c r="Y75" s="4"/>
      <c r="Z75" s="4"/>
      <c r="AA75" s="4"/>
    </row>
    <row r="76" spans="1:27" ht="16.5" thickTop="1" thickBot="1">
      <c r="A76" s="2" t="s">
        <v>13</v>
      </c>
      <c r="B76" s="2"/>
      <c r="C76" s="28"/>
      <c r="D76" s="17">
        <f>SUM(D68+D69+D70)</f>
        <v>14299.91</v>
      </c>
      <c r="E76" s="3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5"/>
      <c r="V76" s="4"/>
      <c r="W76" s="4"/>
      <c r="X76" s="4"/>
      <c r="Y76" s="4"/>
      <c r="Z76" s="4"/>
      <c r="AA76" s="4"/>
    </row>
    <row r="77" spans="1:27" ht="15.75" thickTop="1">
      <c r="A77" s="5"/>
      <c r="B77" s="22"/>
      <c r="C77" s="32"/>
      <c r="D77" s="5"/>
      <c r="E77" s="5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5"/>
      <c r="V77" s="4"/>
      <c r="W77" s="4"/>
      <c r="X77" s="4"/>
      <c r="Y77" s="4"/>
      <c r="Z77" s="4"/>
      <c r="AA77" s="4"/>
    </row>
    <row r="78" spans="1:27">
      <c r="A78" s="5"/>
      <c r="B78" s="22"/>
      <c r="C78" s="30"/>
      <c r="D78" s="5"/>
      <c r="E78" s="5"/>
      <c r="F78" s="5"/>
      <c r="G78" s="5"/>
      <c r="H78" s="10"/>
      <c r="I78" s="7"/>
      <c r="J78" s="7"/>
      <c r="K78" s="7"/>
      <c r="L78" s="7"/>
      <c r="M78" s="7"/>
      <c r="N78" s="7"/>
      <c r="O78" s="7"/>
      <c r="P78" s="5"/>
      <c r="Q78" s="10"/>
      <c r="R78" s="7"/>
      <c r="S78" s="7"/>
      <c r="T78" s="7"/>
      <c r="U78" s="5"/>
      <c r="V78" s="4"/>
      <c r="W78" s="4"/>
      <c r="X78" s="4"/>
      <c r="Y78" s="4"/>
      <c r="Z78" s="4"/>
      <c r="AA78" s="4"/>
    </row>
    <row r="79" spans="1:27">
      <c r="A79" s="23" t="s">
        <v>14</v>
      </c>
      <c r="B79" s="22"/>
      <c r="C79" s="32"/>
      <c r="D79" s="5"/>
      <c r="E79" s="5"/>
      <c r="F79" s="7"/>
      <c r="G79" s="7"/>
      <c r="H79" s="10"/>
      <c r="I79" s="7"/>
      <c r="J79" s="7"/>
      <c r="K79" s="7"/>
      <c r="L79" s="7"/>
      <c r="M79" s="7"/>
      <c r="N79" s="7"/>
      <c r="O79" s="7"/>
      <c r="P79" s="5"/>
      <c r="Q79" s="10"/>
      <c r="R79" s="7"/>
      <c r="S79" s="7"/>
      <c r="T79" s="7"/>
      <c r="U79" s="5"/>
      <c r="V79" s="4"/>
      <c r="W79" s="4"/>
      <c r="X79" s="4"/>
      <c r="Y79" s="4"/>
      <c r="Z79" s="4"/>
      <c r="AA79" s="4"/>
    </row>
    <row r="80" spans="1:27">
      <c r="A80" s="23" t="s">
        <v>15</v>
      </c>
      <c r="B80" s="22"/>
      <c r="C80" s="30"/>
      <c r="D80" s="5"/>
      <c r="E80" s="5"/>
      <c r="F80" s="7"/>
      <c r="G80" s="7"/>
      <c r="H80" s="7"/>
      <c r="I80" s="7"/>
      <c r="J80" s="7"/>
      <c r="K80" s="7"/>
      <c r="L80" s="7"/>
      <c r="M80" s="7"/>
      <c r="N80" s="7"/>
      <c r="O80" s="7"/>
      <c r="P80" s="5"/>
      <c r="Q80" s="13"/>
      <c r="R80" s="7"/>
      <c r="S80" s="7"/>
      <c r="T80" s="7"/>
      <c r="U80" s="5"/>
      <c r="V80" s="4"/>
      <c r="W80" s="4"/>
      <c r="X80" s="4"/>
      <c r="Y80" s="4"/>
      <c r="Z80" s="4"/>
      <c r="AA80" s="4"/>
    </row>
    <row r="81" spans="1:27">
      <c r="A81" s="23" t="s">
        <v>16</v>
      </c>
      <c r="B81" s="22"/>
      <c r="C81" s="32"/>
      <c r="D81" s="5"/>
      <c r="E81" s="5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5"/>
      <c r="V81" s="4"/>
      <c r="W81" s="4"/>
      <c r="X81" s="4"/>
      <c r="Y81" s="4"/>
      <c r="Z81" s="4"/>
      <c r="AA81" s="4"/>
    </row>
    <row r="82" spans="1:27">
      <c r="A82" s="23" t="s">
        <v>17</v>
      </c>
      <c r="B82" s="30"/>
      <c r="C82" s="30"/>
      <c r="D82" s="5"/>
      <c r="E82" s="5"/>
      <c r="F82" s="5"/>
      <c r="G82" s="5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5"/>
      <c r="V82" s="4"/>
      <c r="W82" s="4"/>
      <c r="X82" s="4"/>
      <c r="Y82" s="4"/>
      <c r="Z82" s="4"/>
      <c r="AA82" s="4"/>
    </row>
    <row r="83" spans="1:27">
      <c r="A83" s="23" t="s">
        <v>18</v>
      </c>
      <c r="B83" s="30"/>
      <c r="C83" s="30"/>
      <c r="D83" s="5"/>
      <c r="E83" s="5"/>
      <c r="F83" s="5"/>
      <c r="G83" s="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5"/>
      <c r="V83" s="4"/>
      <c r="W83" s="4"/>
      <c r="X83" s="4"/>
      <c r="Y83" s="4"/>
      <c r="Z83" s="4"/>
      <c r="AA83" s="4"/>
    </row>
    <row r="84" spans="1:27">
      <c r="A84" s="23" t="s">
        <v>19</v>
      </c>
      <c r="B84" s="30"/>
      <c r="C84" s="32"/>
      <c r="D84" s="5"/>
      <c r="E84" s="5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5"/>
      <c r="V84" s="4"/>
      <c r="W84" s="4"/>
      <c r="X84" s="4"/>
      <c r="Y84" s="4"/>
      <c r="Z84" s="4"/>
      <c r="AA84" s="4"/>
    </row>
    <row r="85" spans="1:27">
      <c r="A85" s="6"/>
      <c r="B85" s="33"/>
      <c r="C85" s="3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>
      <c r="A86" s="5"/>
      <c r="B86" s="30"/>
      <c r="C86" s="3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>
      <c r="A87" s="5"/>
      <c r="B87" s="30"/>
      <c r="C87" s="3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>
      <c r="A88" s="5"/>
      <c r="B88" s="30"/>
      <c r="C88" s="3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>
      <c r="A89" s="5"/>
      <c r="B89" s="30"/>
      <c r="C89" s="3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>
      <c r="A90" s="5"/>
      <c r="B90" s="30"/>
      <c r="C90" s="3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>
      <c r="A91" s="5"/>
      <c r="B91" s="30"/>
      <c r="C91" s="3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>
      <c r="A92" s="6"/>
      <c r="B92" s="33"/>
      <c r="C92" s="3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</sheetData>
  <mergeCells count="3">
    <mergeCell ref="F1:I1"/>
    <mergeCell ref="J1:O1"/>
    <mergeCell ref="P1:Y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abSelected="1" topLeftCell="A10" workbookViewId="0">
      <selection activeCell="F31" sqref="F31"/>
    </sheetView>
  </sheetViews>
  <sheetFormatPr defaultRowHeight="15"/>
  <cols>
    <col min="1" max="1" width="19" style="34" customWidth="1"/>
    <col min="2" max="2" width="15.42578125" style="34" customWidth="1"/>
    <col min="3" max="3" width="15" style="34" customWidth="1"/>
    <col min="4" max="4" width="13.42578125" style="46" customWidth="1"/>
    <col min="5" max="5" width="13.7109375" customWidth="1"/>
    <col min="6" max="6" width="15.140625" style="46" customWidth="1"/>
    <col min="7" max="7" width="13.7109375" style="1" customWidth="1"/>
  </cols>
  <sheetData>
    <row r="1" spans="1:7" s="41" customFormat="1">
      <c r="A1" s="42"/>
      <c r="B1" s="42" t="s">
        <v>33</v>
      </c>
      <c r="C1" s="42" t="s">
        <v>32</v>
      </c>
      <c r="D1" s="47" t="s">
        <v>33</v>
      </c>
      <c r="E1" s="41" t="s">
        <v>32</v>
      </c>
      <c r="F1" s="47" t="s">
        <v>125</v>
      </c>
    </row>
    <row r="2" spans="1:7" s="41" customFormat="1">
      <c r="A2" s="42"/>
      <c r="B2" s="42" t="s">
        <v>34</v>
      </c>
      <c r="C2" s="42" t="s">
        <v>34</v>
      </c>
      <c r="D2" s="47" t="s">
        <v>34</v>
      </c>
      <c r="E2" s="41" t="s">
        <v>34</v>
      </c>
      <c r="F2" s="47"/>
    </row>
    <row r="3" spans="1:7" s="41" customFormat="1">
      <c r="A3" s="42"/>
      <c r="B3" s="43">
        <v>42825</v>
      </c>
      <c r="C3" s="42" t="s">
        <v>35</v>
      </c>
      <c r="D3" s="47" t="s">
        <v>35</v>
      </c>
      <c r="E3" s="41" t="s">
        <v>91</v>
      </c>
      <c r="F3" s="47"/>
    </row>
    <row r="4" spans="1:7">
      <c r="A4" s="34" t="s">
        <v>29</v>
      </c>
      <c r="B4" s="34">
        <v>3500</v>
      </c>
      <c r="C4" s="34">
        <v>3500</v>
      </c>
      <c r="D4" s="46">
        <v>3500</v>
      </c>
      <c r="E4" s="34">
        <v>3500</v>
      </c>
    </row>
    <row r="5" spans="1:7">
      <c r="A5" s="34" t="s">
        <v>21</v>
      </c>
      <c r="B5" s="34">
        <v>52.37</v>
      </c>
      <c r="C5" s="34">
        <v>50</v>
      </c>
      <c r="D5" s="46">
        <v>231.25</v>
      </c>
      <c r="E5" s="34">
        <v>60</v>
      </c>
      <c r="F5" s="48" t="s">
        <v>110</v>
      </c>
      <c r="G5" s="44"/>
    </row>
    <row r="6" spans="1:7">
      <c r="A6" s="34" t="s">
        <v>36</v>
      </c>
      <c r="B6" s="34">
        <v>44</v>
      </c>
      <c r="C6" s="34">
        <v>55</v>
      </c>
      <c r="D6" s="46">
        <v>34.72</v>
      </c>
      <c r="E6" s="34">
        <v>45</v>
      </c>
      <c r="F6" s="48" t="s">
        <v>113</v>
      </c>
      <c r="G6" s="44"/>
    </row>
    <row r="7" spans="1:7" s="1" customFormat="1">
      <c r="A7" s="34" t="s">
        <v>40</v>
      </c>
      <c r="B7" s="34">
        <v>65</v>
      </c>
      <c r="C7" s="34">
        <v>65</v>
      </c>
      <c r="D7" s="46">
        <v>65</v>
      </c>
      <c r="E7" s="34">
        <v>65</v>
      </c>
      <c r="F7" s="48"/>
      <c r="G7" s="44"/>
    </row>
    <row r="8" spans="1:7" s="1" customFormat="1">
      <c r="A8" s="34" t="s">
        <v>41</v>
      </c>
      <c r="B8" s="34">
        <v>1865</v>
      </c>
      <c r="C8" s="34">
        <v>2000</v>
      </c>
      <c r="D8" s="46">
        <v>2500</v>
      </c>
      <c r="E8" s="34">
        <v>2000</v>
      </c>
      <c r="F8" s="48" t="s">
        <v>111</v>
      </c>
      <c r="G8" s="44"/>
    </row>
    <row r="9" spans="1:7" s="1" customFormat="1">
      <c r="A9" s="34" t="s">
        <v>24</v>
      </c>
      <c r="B9" s="34">
        <v>120</v>
      </c>
      <c r="C9" s="34">
        <v>0</v>
      </c>
      <c r="D9" s="46">
        <v>0</v>
      </c>
      <c r="E9" s="34">
        <v>0</v>
      </c>
      <c r="F9" s="48" t="s">
        <v>114</v>
      </c>
      <c r="G9" s="44"/>
    </row>
    <row r="10" spans="1:7" s="1" customFormat="1">
      <c r="A10" s="34" t="s">
        <v>52</v>
      </c>
      <c r="B10" s="34">
        <v>1822</v>
      </c>
      <c r="C10" s="34">
        <v>0</v>
      </c>
      <c r="D10" s="46">
        <v>0</v>
      </c>
      <c r="E10" s="34">
        <v>1500</v>
      </c>
      <c r="F10" s="48" t="s">
        <v>126</v>
      </c>
      <c r="G10" s="44"/>
    </row>
    <row r="11" spans="1:7" s="41" customFormat="1">
      <c r="A11" s="42"/>
      <c r="B11" s="42">
        <f>SUM(B4:B10)</f>
        <v>7468.37</v>
      </c>
      <c r="C11" s="42">
        <f>SUM(C4:C10)</f>
        <v>5670</v>
      </c>
      <c r="D11" s="47">
        <f>SUM(D4:D10)</f>
        <v>6330.9699999999993</v>
      </c>
      <c r="E11" s="47">
        <f t="shared" ref="E11" si="0">SUM(E4:E10)</f>
        <v>7170</v>
      </c>
      <c r="F11" s="50"/>
      <c r="G11" s="50"/>
    </row>
    <row r="12" spans="1:7">
      <c r="F12" s="48"/>
      <c r="G12" s="49"/>
    </row>
    <row r="13" spans="1:7">
      <c r="F13" s="48"/>
      <c r="G13" s="49"/>
    </row>
    <row r="14" spans="1:7" s="41" customFormat="1">
      <c r="A14" s="42"/>
      <c r="B14" s="42" t="s">
        <v>33</v>
      </c>
      <c r="C14" s="42" t="s">
        <v>32</v>
      </c>
      <c r="D14" s="47" t="s">
        <v>33</v>
      </c>
      <c r="E14" s="41" t="s">
        <v>32</v>
      </c>
      <c r="F14" s="50"/>
      <c r="G14" s="51"/>
    </row>
    <row r="15" spans="1:7" s="41" customFormat="1">
      <c r="A15" s="42"/>
      <c r="B15" s="42" t="s">
        <v>37</v>
      </c>
      <c r="C15" s="42" t="s">
        <v>37</v>
      </c>
      <c r="D15" s="47" t="s">
        <v>37</v>
      </c>
      <c r="E15" s="41" t="s">
        <v>37</v>
      </c>
      <c r="F15" s="50"/>
      <c r="G15" s="51"/>
    </row>
    <row r="16" spans="1:7" s="41" customFormat="1">
      <c r="A16" s="42"/>
      <c r="B16" s="43">
        <v>42825</v>
      </c>
      <c r="C16" s="42" t="s">
        <v>35</v>
      </c>
      <c r="D16" s="47" t="s">
        <v>35</v>
      </c>
      <c r="E16" s="41" t="s">
        <v>91</v>
      </c>
      <c r="F16" s="50"/>
      <c r="G16" s="51"/>
    </row>
    <row r="17" spans="1:7">
      <c r="A17" s="34" t="s">
        <v>42</v>
      </c>
      <c r="B17" s="34">
        <v>353.7</v>
      </c>
      <c r="C17" s="34">
        <v>300</v>
      </c>
      <c r="D17" s="46">
        <v>100</v>
      </c>
      <c r="E17" s="34">
        <v>400</v>
      </c>
      <c r="F17" s="48" t="s">
        <v>115</v>
      </c>
      <c r="G17" s="44"/>
    </row>
    <row r="18" spans="1:7">
      <c r="A18" s="34" t="s">
        <v>43</v>
      </c>
      <c r="B18" s="34">
        <v>124</v>
      </c>
      <c r="C18" s="34">
        <v>150</v>
      </c>
      <c r="D18" s="46">
        <v>90</v>
      </c>
      <c r="E18" s="34">
        <v>100</v>
      </c>
      <c r="F18" s="48" t="s">
        <v>116</v>
      </c>
      <c r="G18" s="44"/>
    </row>
    <row r="19" spans="1:7" s="1" customFormat="1">
      <c r="A19" s="34" t="s">
        <v>49</v>
      </c>
      <c r="B19" s="34">
        <v>150</v>
      </c>
      <c r="C19" s="34">
        <v>150</v>
      </c>
      <c r="D19" s="46">
        <v>150</v>
      </c>
      <c r="E19" s="34">
        <v>150</v>
      </c>
      <c r="F19" s="48"/>
      <c r="G19" s="44"/>
    </row>
    <row r="20" spans="1:7">
      <c r="A20" s="34" t="s">
        <v>44</v>
      </c>
      <c r="B20" s="34">
        <v>279.52999999999997</v>
      </c>
      <c r="C20" s="34">
        <v>300</v>
      </c>
      <c r="D20" s="46">
        <v>286.77999999999997</v>
      </c>
      <c r="E20" s="34">
        <v>300</v>
      </c>
      <c r="F20" s="48"/>
      <c r="G20" s="44"/>
    </row>
    <row r="21" spans="1:7">
      <c r="A21" s="34" t="s">
        <v>45</v>
      </c>
      <c r="B21" s="34">
        <v>2735.34</v>
      </c>
      <c r="C21" s="34">
        <v>2400</v>
      </c>
      <c r="D21" s="46">
        <v>2432.4</v>
      </c>
      <c r="E21" s="34">
        <v>2500</v>
      </c>
      <c r="F21" s="44" t="s">
        <v>121</v>
      </c>
      <c r="G21" s="49"/>
    </row>
    <row r="22" spans="1:7">
      <c r="A22" s="34" t="s">
        <v>46</v>
      </c>
      <c r="B22" s="34">
        <v>525.79999999999995</v>
      </c>
      <c r="C22" s="34">
        <v>300</v>
      </c>
      <c r="D22" s="46">
        <v>0</v>
      </c>
      <c r="E22" s="34">
        <v>300</v>
      </c>
      <c r="F22" s="48" t="s">
        <v>120</v>
      </c>
      <c r="G22" s="44"/>
    </row>
    <row r="23" spans="1:7">
      <c r="A23" s="34" t="s">
        <v>39</v>
      </c>
      <c r="B23" s="34">
        <v>89.59</v>
      </c>
      <c r="C23" s="34">
        <v>100</v>
      </c>
      <c r="D23" s="46">
        <v>88.98</v>
      </c>
      <c r="E23" s="34">
        <v>90</v>
      </c>
      <c r="F23" s="48"/>
      <c r="G23" s="44"/>
    </row>
    <row r="24" spans="1:7">
      <c r="A24" s="34" t="s">
        <v>47</v>
      </c>
      <c r="B24" s="34">
        <v>25</v>
      </c>
      <c r="C24" s="34">
        <v>2000</v>
      </c>
      <c r="D24" s="46">
        <v>4500</v>
      </c>
      <c r="E24" s="34">
        <v>2000</v>
      </c>
      <c r="F24" s="48" t="s">
        <v>123</v>
      </c>
      <c r="G24" s="44"/>
    </row>
    <row r="25" spans="1:7">
      <c r="A25" s="34" t="s">
        <v>48</v>
      </c>
      <c r="B25" s="34">
        <v>0</v>
      </c>
      <c r="C25" s="34">
        <v>5000</v>
      </c>
      <c r="D25" s="46">
        <v>0</v>
      </c>
      <c r="E25" s="34">
        <v>5000</v>
      </c>
      <c r="F25" s="48" t="s">
        <v>122</v>
      </c>
      <c r="G25" s="44"/>
    </row>
    <row r="26" spans="1:7" s="1" customFormat="1">
      <c r="A26" s="34" t="s">
        <v>21</v>
      </c>
      <c r="B26" s="34">
        <v>231.25</v>
      </c>
      <c r="C26" s="34">
        <v>50</v>
      </c>
      <c r="D26" s="46">
        <v>30</v>
      </c>
      <c r="E26" s="34">
        <v>50</v>
      </c>
      <c r="F26" s="48"/>
      <c r="G26" s="44"/>
    </row>
    <row r="27" spans="1:7">
      <c r="A27" s="34" t="s">
        <v>38</v>
      </c>
      <c r="B27" s="34">
        <v>0</v>
      </c>
      <c r="C27" s="34">
        <v>1500</v>
      </c>
      <c r="D27" s="46">
        <v>0</v>
      </c>
      <c r="E27" s="34">
        <v>0</v>
      </c>
      <c r="F27" s="48" t="s">
        <v>124</v>
      </c>
      <c r="G27" s="44"/>
    </row>
    <row r="28" spans="1:7" s="1" customFormat="1">
      <c r="A28" s="34" t="s">
        <v>50</v>
      </c>
      <c r="B28" s="34">
        <v>1000</v>
      </c>
      <c r="C28" s="34">
        <v>0</v>
      </c>
      <c r="D28" s="46">
        <v>0</v>
      </c>
      <c r="E28" s="34">
        <v>0</v>
      </c>
      <c r="F28" s="48" t="s">
        <v>117</v>
      </c>
      <c r="G28" s="44"/>
    </row>
    <row r="29" spans="1:7" s="1" customFormat="1">
      <c r="A29" s="34" t="s">
        <v>54</v>
      </c>
      <c r="B29" s="34">
        <v>1870.2</v>
      </c>
      <c r="C29" s="34">
        <v>0</v>
      </c>
      <c r="D29" s="46">
        <v>0</v>
      </c>
      <c r="E29" s="34">
        <v>3300</v>
      </c>
      <c r="F29" s="48" t="s">
        <v>118</v>
      </c>
      <c r="G29" s="44"/>
    </row>
    <row r="30" spans="1:7">
      <c r="B30" s="42">
        <f>SUM(B17:B29)</f>
        <v>7384.41</v>
      </c>
      <c r="C30" s="42">
        <f>SUM(C17:C29)</f>
        <v>12250</v>
      </c>
      <c r="D30" s="42">
        <f>SUM(D17:D29)</f>
        <v>7678.16</v>
      </c>
      <c r="E30" s="42">
        <f t="shared" ref="E30" si="1">SUM(E17:E28)</f>
        <v>10890</v>
      </c>
      <c r="F30" s="48"/>
      <c r="G30" s="44"/>
    </row>
    <row r="31" spans="1:7">
      <c r="F31" s="45"/>
      <c r="G31" s="45"/>
    </row>
    <row r="32" spans="1:7">
      <c r="F32" s="48"/>
      <c r="G32" s="49"/>
    </row>
    <row r="33" spans="1:7">
      <c r="F33" s="48"/>
      <c r="G33" s="49"/>
    </row>
    <row r="34" spans="1:7">
      <c r="A34" s="42" t="s">
        <v>94</v>
      </c>
      <c r="B34" s="42">
        <v>15647.1</v>
      </c>
    </row>
    <row r="35" spans="1:7" s="41" customFormat="1">
      <c r="A35" s="42"/>
      <c r="B35" s="42"/>
      <c r="C35" s="42"/>
      <c r="D35" s="47"/>
      <c r="F35" s="46"/>
      <c r="G35" s="1"/>
    </row>
    <row r="36" spans="1:7" s="41" customFormat="1">
      <c r="A36" s="42" t="s">
        <v>103</v>
      </c>
      <c r="B36" s="42">
        <f>SUM(B34+D11-D30)</f>
        <v>14299.91</v>
      </c>
      <c r="C36" s="42"/>
      <c r="D36" s="47"/>
      <c r="F36" s="47"/>
    </row>
    <row r="37" spans="1:7">
      <c r="F37" s="47"/>
      <c r="G37" s="41"/>
    </row>
    <row r="38" spans="1:7" s="41" customFormat="1">
      <c r="A38" s="42"/>
      <c r="B38" s="42"/>
      <c r="C38" s="42"/>
      <c r="D38" s="47"/>
      <c r="F38" s="46"/>
      <c r="G38" s="1"/>
    </row>
    <row r="39" spans="1:7">
      <c r="F39" s="47"/>
      <c r="G39" s="41"/>
    </row>
    <row r="44" spans="1:7" s="41" customFormat="1">
      <c r="A44" s="42"/>
      <c r="B44" s="42"/>
      <c r="C44" s="42"/>
      <c r="D44" s="47"/>
      <c r="F44" s="46"/>
      <c r="G44" s="1"/>
    </row>
    <row r="45" spans="1:7">
      <c r="F45" s="47"/>
      <c r="G45" s="4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topLeftCell="A11" workbookViewId="0">
      <selection activeCell="D17" sqref="D17:E30"/>
    </sheetView>
  </sheetViews>
  <sheetFormatPr defaultRowHeight="15"/>
  <cols>
    <col min="1" max="1" width="19" style="34" customWidth="1"/>
    <col min="2" max="2" width="12.5703125" style="34" customWidth="1"/>
    <col min="3" max="3" width="10.5703125" style="46" customWidth="1"/>
    <col min="4" max="4" width="15.140625" style="46" customWidth="1"/>
    <col min="5" max="5" width="13.7109375" style="1" customWidth="1"/>
    <col min="6" max="6" width="17.42578125" style="1" customWidth="1"/>
    <col min="7" max="16384" width="9.140625" style="1"/>
  </cols>
  <sheetData>
    <row r="1" spans="1:7" s="41" customFormat="1">
      <c r="A1" s="42"/>
      <c r="B1" s="42" t="s">
        <v>33</v>
      </c>
      <c r="C1" s="47" t="s">
        <v>33</v>
      </c>
      <c r="D1" s="47" t="s">
        <v>108</v>
      </c>
    </row>
    <row r="2" spans="1:7" s="41" customFormat="1">
      <c r="A2" s="42"/>
      <c r="B2" s="42" t="s">
        <v>34</v>
      </c>
      <c r="C2" s="47" t="s">
        <v>34</v>
      </c>
      <c r="D2" s="47" t="s">
        <v>109</v>
      </c>
    </row>
    <row r="3" spans="1:7" s="41" customFormat="1">
      <c r="A3" s="42"/>
      <c r="B3" s="43">
        <v>42825</v>
      </c>
      <c r="C3" s="47" t="s">
        <v>35</v>
      </c>
      <c r="D3" s="47"/>
    </row>
    <row r="4" spans="1:7">
      <c r="A4" s="34" t="s">
        <v>29</v>
      </c>
      <c r="B4" s="34">
        <v>3500</v>
      </c>
      <c r="C4" s="46">
        <v>3500</v>
      </c>
      <c r="E4" s="34"/>
    </row>
    <row r="5" spans="1:7">
      <c r="A5" s="34" t="s">
        <v>21</v>
      </c>
      <c r="B5" s="34">
        <v>52.37</v>
      </c>
      <c r="C5" s="46">
        <v>231.25</v>
      </c>
      <c r="D5" s="48" t="s">
        <v>110</v>
      </c>
      <c r="E5" s="44"/>
      <c r="F5" s="49"/>
      <c r="G5" s="49"/>
    </row>
    <row r="6" spans="1:7">
      <c r="A6" s="34" t="s">
        <v>36</v>
      </c>
      <c r="B6" s="34">
        <v>44</v>
      </c>
      <c r="C6" s="46">
        <v>34.72</v>
      </c>
      <c r="D6" s="48" t="s">
        <v>113</v>
      </c>
      <c r="E6" s="44"/>
      <c r="F6" s="49"/>
      <c r="G6" s="49"/>
    </row>
    <row r="7" spans="1:7">
      <c r="A7" s="34" t="s">
        <v>40</v>
      </c>
      <c r="B7" s="34">
        <v>65</v>
      </c>
      <c r="C7" s="46">
        <v>65</v>
      </c>
      <c r="D7" s="48"/>
      <c r="E7" s="44"/>
      <c r="F7" s="49"/>
      <c r="G7" s="49"/>
    </row>
    <row r="8" spans="1:7">
      <c r="A8" s="34" t="s">
        <v>41</v>
      </c>
      <c r="B8" s="34">
        <v>1865</v>
      </c>
      <c r="C8" s="46">
        <v>2500</v>
      </c>
      <c r="D8" s="48" t="s">
        <v>111</v>
      </c>
      <c r="E8" s="44"/>
      <c r="F8" s="49"/>
      <c r="G8" s="49"/>
    </row>
    <row r="9" spans="1:7">
      <c r="A9" s="34" t="s">
        <v>24</v>
      </c>
      <c r="B9" s="34">
        <v>120</v>
      </c>
      <c r="C9" s="46">
        <v>0</v>
      </c>
      <c r="D9" s="48" t="s">
        <v>114</v>
      </c>
      <c r="E9" s="44"/>
      <c r="F9" s="49"/>
      <c r="G9" s="49"/>
    </row>
    <row r="10" spans="1:7">
      <c r="A10" s="34" t="s">
        <v>52</v>
      </c>
      <c r="B10" s="34">
        <v>1822</v>
      </c>
      <c r="C10" s="46">
        <v>0</v>
      </c>
      <c r="D10" s="48" t="s">
        <v>112</v>
      </c>
      <c r="E10" s="44"/>
      <c r="F10" s="49"/>
      <c r="G10" s="49"/>
    </row>
    <row r="11" spans="1:7" s="41" customFormat="1">
      <c r="A11" s="42"/>
      <c r="B11" s="42">
        <f>SUM(B4:B10)</f>
        <v>7468.37</v>
      </c>
      <c r="C11" s="47">
        <f>SUM(C4:C10)</f>
        <v>6330.9699999999993</v>
      </c>
      <c r="D11" s="50"/>
      <c r="E11" s="50"/>
      <c r="F11" s="51"/>
      <c r="G11" s="51"/>
    </row>
    <row r="12" spans="1:7">
      <c r="D12" s="48"/>
      <c r="E12" s="49"/>
      <c r="F12" s="49"/>
      <c r="G12" s="49"/>
    </row>
    <row r="13" spans="1:7">
      <c r="D13" s="48"/>
      <c r="E13" s="49"/>
      <c r="F13" s="49"/>
      <c r="G13" s="49"/>
    </row>
    <row r="14" spans="1:7" s="41" customFormat="1">
      <c r="A14" s="42"/>
      <c r="B14" s="42" t="s">
        <v>33</v>
      </c>
      <c r="C14" s="47" t="s">
        <v>33</v>
      </c>
      <c r="D14" s="50"/>
      <c r="E14" s="51"/>
      <c r="F14" s="51"/>
      <c r="G14" s="51"/>
    </row>
    <row r="15" spans="1:7" s="41" customFormat="1">
      <c r="A15" s="42"/>
      <c r="B15" s="42" t="s">
        <v>37</v>
      </c>
      <c r="C15" s="47" t="s">
        <v>37</v>
      </c>
      <c r="D15" s="50"/>
      <c r="E15" s="51"/>
      <c r="F15" s="51"/>
      <c r="G15" s="51"/>
    </row>
    <row r="16" spans="1:7" s="41" customFormat="1">
      <c r="A16" s="42"/>
      <c r="B16" s="43">
        <v>42825</v>
      </c>
      <c r="C16" s="47" t="s">
        <v>35</v>
      </c>
      <c r="D16" s="50"/>
      <c r="E16" s="51"/>
      <c r="F16" s="51"/>
      <c r="G16" s="51"/>
    </row>
    <row r="17" spans="1:7">
      <c r="A17" s="34" t="s">
        <v>42</v>
      </c>
      <c r="B17" s="34">
        <v>353.7</v>
      </c>
      <c r="C17" s="46">
        <v>100</v>
      </c>
      <c r="D17" s="48" t="s">
        <v>115</v>
      </c>
      <c r="E17" s="44"/>
      <c r="F17" s="49"/>
      <c r="G17" s="49"/>
    </row>
    <row r="18" spans="1:7">
      <c r="A18" s="34" t="s">
        <v>43</v>
      </c>
      <c r="B18" s="34">
        <v>124</v>
      </c>
      <c r="C18" s="46">
        <v>90</v>
      </c>
      <c r="D18" s="48" t="s">
        <v>116</v>
      </c>
      <c r="E18" s="44"/>
      <c r="F18" s="49"/>
      <c r="G18" s="49"/>
    </row>
    <row r="19" spans="1:7">
      <c r="A19" s="34" t="s">
        <v>49</v>
      </c>
      <c r="B19" s="34">
        <v>150</v>
      </c>
      <c r="C19" s="46">
        <v>150</v>
      </c>
      <c r="D19" s="48"/>
      <c r="E19" s="44"/>
      <c r="F19" s="49"/>
      <c r="G19" s="49"/>
    </row>
    <row r="20" spans="1:7">
      <c r="A20" s="34" t="s">
        <v>44</v>
      </c>
      <c r="B20" s="34">
        <v>279.52999999999997</v>
      </c>
      <c r="C20" s="46">
        <v>286.77999999999997</v>
      </c>
      <c r="D20" s="48"/>
      <c r="E20" s="44"/>
      <c r="F20" s="49"/>
      <c r="G20" s="49"/>
    </row>
    <row r="21" spans="1:7">
      <c r="A21" s="34" t="s">
        <v>45</v>
      </c>
      <c r="B21" s="34">
        <v>2735.34</v>
      </c>
      <c r="C21" s="46">
        <v>2432.4</v>
      </c>
      <c r="D21" s="44" t="s">
        <v>121</v>
      </c>
      <c r="E21" s="49"/>
      <c r="F21" s="49"/>
      <c r="G21" s="49"/>
    </row>
    <row r="22" spans="1:7">
      <c r="A22" s="34" t="s">
        <v>46</v>
      </c>
      <c r="B22" s="34">
        <v>525.79999999999995</v>
      </c>
      <c r="C22" s="46">
        <v>0</v>
      </c>
      <c r="D22" s="48" t="s">
        <v>120</v>
      </c>
      <c r="E22" s="44"/>
      <c r="F22" s="49"/>
      <c r="G22" s="49"/>
    </row>
    <row r="23" spans="1:7">
      <c r="A23" s="34" t="s">
        <v>39</v>
      </c>
      <c r="B23" s="34">
        <v>89.59</v>
      </c>
      <c r="C23" s="46">
        <v>88.98</v>
      </c>
      <c r="D23" s="48"/>
      <c r="E23" s="44"/>
      <c r="F23" s="49"/>
      <c r="G23" s="49"/>
    </row>
    <row r="24" spans="1:7">
      <c r="A24" s="34" t="s">
        <v>47</v>
      </c>
      <c r="B24" s="34">
        <v>25</v>
      </c>
      <c r="C24" s="46">
        <v>4500</v>
      </c>
      <c r="D24" s="48" t="s">
        <v>123</v>
      </c>
      <c r="E24" s="44"/>
      <c r="F24" s="49"/>
      <c r="G24" s="49"/>
    </row>
    <row r="25" spans="1:7">
      <c r="D25" s="48" t="s">
        <v>122</v>
      </c>
      <c r="E25" s="44"/>
      <c r="F25" s="49"/>
      <c r="G25" s="49"/>
    </row>
    <row r="26" spans="1:7">
      <c r="A26" s="34" t="s">
        <v>48</v>
      </c>
      <c r="B26" s="34">
        <v>0</v>
      </c>
      <c r="C26" s="46">
        <v>0</v>
      </c>
      <c r="D26" s="48"/>
      <c r="E26" s="44"/>
      <c r="F26" s="49"/>
      <c r="G26" s="49"/>
    </row>
    <row r="27" spans="1:7">
      <c r="A27" s="34" t="s">
        <v>21</v>
      </c>
      <c r="B27" s="34">
        <v>231.25</v>
      </c>
      <c r="C27" s="46">
        <v>30</v>
      </c>
      <c r="D27" s="48" t="s">
        <v>124</v>
      </c>
      <c r="E27" s="44"/>
      <c r="F27" s="49"/>
      <c r="G27" s="49"/>
    </row>
    <row r="28" spans="1:7">
      <c r="A28" s="34" t="s">
        <v>38</v>
      </c>
      <c r="B28" s="34">
        <v>0</v>
      </c>
      <c r="C28" s="46">
        <v>0</v>
      </c>
      <c r="D28" s="48"/>
      <c r="E28" s="44"/>
      <c r="F28" s="49"/>
      <c r="G28" s="49"/>
    </row>
    <row r="29" spans="1:7">
      <c r="A29" s="34" t="s">
        <v>50</v>
      </c>
      <c r="B29" s="34">
        <v>1000</v>
      </c>
      <c r="C29" s="46">
        <v>0</v>
      </c>
      <c r="D29" s="48" t="s">
        <v>117</v>
      </c>
      <c r="E29" s="44"/>
      <c r="F29" s="49"/>
      <c r="G29" s="49"/>
    </row>
    <row r="30" spans="1:7">
      <c r="A30" s="34" t="s">
        <v>54</v>
      </c>
      <c r="B30" s="34">
        <v>1870.2</v>
      </c>
      <c r="C30" s="46">
        <v>0</v>
      </c>
      <c r="D30" s="48" t="s">
        <v>118</v>
      </c>
      <c r="E30" s="44"/>
      <c r="F30" s="49"/>
      <c r="G30" s="49"/>
    </row>
    <row r="31" spans="1:7">
      <c r="B31" s="42">
        <f>SUM(B17:B30)</f>
        <v>7384.41</v>
      </c>
      <c r="C31" s="42">
        <f>SUM(C17:C30)</f>
        <v>7678.16</v>
      </c>
      <c r="D31" s="45"/>
      <c r="E31" s="45"/>
      <c r="F31" s="49"/>
      <c r="G31" s="49"/>
    </row>
    <row r="32" spans="1:7">
      <c r="D32" s="48"/>
      <c r="E32" s="49"/>
      <c r="F32" s="49"/>
      <c r="G32" s="49"/>
    </row>
    <row r="33" spans="1:7">
      <c r="D33" s="48"/>
      <c r="E33" s="49"/>
      <c r="F33" s="49"/>
      <c r="G33" s="49"/>
    </row>
    <row r="35" spans="1:7">
      <c r="A35" s="42" t="s">
        <v>94</v>
      </c>
      <c r="B35" s="42">
        <v>15647.1</v>
      </c>
    </row>
    <row r="36" spans="1:7" s="41" customFormat="1">
      <c r="A36" s="42"/>
      <c r="B36" s="42"/>
      <c r="C36" s="47"/>
      <c r="D36" s="47"/>
    </row>
    <row r="37" spans="1:7" s="41" customFormat="1">
      <c r="A37" s="42" t="s">
        <v>103</v>
      </c>
      <c r="B37" s="42">
        <f>SUM(B35+C11-C31)</f>
        <v>14299.91</v>
      </c>
      <c r="C37" s="47"/>
      <c r="D37" s="47"/>
    </row>
    <row r="39" spans="1:7" s="41" customFormat="1">
      <c r="A39" s="42"/>
      <c r="B39" s="42"/>
      <c r="C39" s="47"/>
      <c r="D39" s="47"/>
    </row>
    <row r="45" spans="1:7" s="41" customFormat="1">
      <c r="A45" s="42"/>
      <c r="B45" s="42"/>
      <c r="C45" s="47"/>
      <c r="D45" s="4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 and pay</vt:lpstr>
      <vt:lpstr>Budget</vt:lpstr>
      <vt:lpstr>Var 2017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2018-05-11T08:01:50Z</cp:lastPrinted>
  <dcterms:created xsi:type="dcterms:W3CDTF">2016-04-06T18:06:11Z</dcterms:created>
  <dcterms:modified xsi:type="dcterms:W3CDTF">2018-05-11T08:02:08Z</dcterms:modified>
</cp:coreProperties>
</file>