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Wallington\Finance\"/>
    </mc:Choice>
  </mc:AlternateContent>
  <xr:revisionPtr revIDLastSave="0" documentId="13_ncr:1_{71B10022-7A43-464A-9E30-FDFE29CA3A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c and pay" sheetId="1" r:id="rId1"/>
    <sheet name="VAT" sheetId="4" r:id="rId2"/>
    <sheet name="Budget" sheetId="2" r:id="rId3"/>
    <sheet name="Variances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2" i="1" l="1"/>
  <c r="C28" i="3"/>
  <c r="C11" i="3"/>
  <c r="B28" i="3"/>
  <c r="B11" i="3"/>
  <c r="E54" i="1" l="1"/>
  <c r="F54" i="1"/>
  <c r="G54" i="1"/>
  <c r="H54" i="1"/>
  <c r="I54" i="1"/>
  <c r="J54" i="1"/>
  <c r="K54" i="1"/>
  <c r="L54" i="1"/>
  <c r="M54" i="1"/>
  <c r="D54" i="1"/>
  <c r="S5" i="4" l="1"/>
  <c r="C27" i="2" l="1"/>
  <c r="D27" i="2"/>
  <c r="E27" i="2"/>
  <c r="F27" i="2"/>
  <c r="E10" i="2" l="1"/>
  <c r="B32" i="2" s="1"/>
  <c r="D10" i="2" l="1"/>
  <c r="B27" i="2"/>
  <c r="C10" i="2"/>
  <c r="B10" i="2" l="1"/>
  <c r="E21" i="1" l="1"/>
  <c r="F21" i="1"/>
  <c r="G21" i="1"/>
  <c r="H21" i="1"/>
  <c r="I21" i="1"/>
  <c r="J21" i="1"/>
  <c r="K21" i="1"/>
  <c r="D21" i="1"/>
  <c r="D57" i="1" l="1"/>
  <c r="D63" i="1" s="1"/>
  <c r="D56" i="1"/>
  <c r="D58" i="1" l="1"/>
  <c r="D61" i="1"/>
  <c r="D62" i="1" l="1"/>
  <c r="D66" i="1" l="1"/>
</calcChain>
</file>

<file path=xl/sharedStrings.xml><?xml version="1.0" encoding="utf-8"?>
<sst xmlns="http://schemas.openxmlformats.org/spreadsheetml/2006/main" count="224" uniqueCount="120">
  <si>
    <t>RECEIPTS</t>
  </si>
  <si>
    <t>Date</t>
  </si>
  <si>
    <t>Bacs/Chq No</t>
  </si>
  <si>
    <t>Detail</t>
  </si>
  <si>
    <t>Totals</t>
  </si>
  <si>
    <t>PAYMENTS</t>
  </si>
  <si>
    <t>Chq NO</t>
  </si>
  <si>
    <t>Reconcilliation</t>
  </si>
  <si>
    <t>Plus Receipts</t>
  </si>
  <si>
    <t>Less Expenditure</t>
  </si>
  <si>
    <t>N&amp;SI Savings Account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</si>
  <si>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</si>
  <si>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</si>
  <si>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</si>
  <si>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</si>
  <si>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</si>
  <si>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</si>
  <si>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</si>
  <si>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</si>
  <si>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</si>
  <si>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PRECEPT</t>
  </si>
  <si>
    <t>VAT</t>
  </si>
  <si>
    <t>BURIAL</t>
  </si>
  <si>
    <t>RENT</t>
  </si>
  <si>
    <t>MISC</t>
  </si>
  <si>
    <t>INSURANCE</t>
  </si>
  <si>
    <t>SUBS</t>
  </si>
  <si>
    <t>SALARY/EXP</t>
  </si>
  <si>
    <t>Precept</t>
  </si>
  <si>
    <t>GROUND</t>
  </si>
  <si>
    <t>DONATIONS</t>
  </si>
  <si>
    <t>Budgeted</t>
  </si>
  <si>
    <t>Actual</t>
  </si>
  <si>
    <t>Receipts</t>
  </si>
  <si>
    <t>Interest</t>
  </si>
  <si>
    <t>Payments</t>
  </si>
  <si>
    <t>Subscriptions</t>
  </si>
  <si>
    <t>Rent</t>
  </si>
  <si>
    <t xml:space="preserve">Burial </t>
  </si>
  <si>
    <t>Burial Ground</t>
  </si>
  <si>
    <t>Meeting room</t>
  </si>
  <si>
    <t>Insurance</t>
  </si>
  <si>
    <t>Salary/Expenses</t>
  </si>
  <si>
    <t>Misc</t>
  </si>
  <si>
    <t>Donations</t>
  </si>
  <si>
    <t>Reserves, Midd Hall</t>
  </si>
  <si>
    <t xml:space="preserve">Rent </t>
  </si>
  <si>
    <t>DEFIB</t>
  </si>
  <si>
    <t>Defib funding</t>
  </si>
  <si>
    <t>INTEREST</t>
  </si>
  <si>
    <t>Defib</t>
  </si>
  <si>
    <t>Represented by Cash at Lloyds Bank Current Account)</t>
  </si>
  <si>
    <t>O/B Lloyds</t>
  </si>
  <si>
    <t>O/B N&amp;SI</t>
  </si>
  <si>
    <t>Curr Bal N&amp;SI</t>
  </si>
  <si>
    <t>Curr Bal Lloyds</t>
  </si>
  <si>
    <t>to 31/3/18</t>
  </si>
  <si>
    <t>GRANTS</t>
  </si>
  <si>
    <t xml:space="preserve">Actual </t>
  </si>
  <si>
    <t>2019-2020</t>
  </si>
  <si>
    <t>Plus N&amp;SI Int</t>
  </si>
  <si>
    <t>2018-2019</t>
  </si>
  <si>
    <t>ACCOUNTS FOR THE YEAR ENDED 31st MARCH 2020</t>
  </si>
  <si>
    <t>Receipts and Payments Summary 1st April 2019- 31st March 2020</t>
  </si>
  <si>
    <t>Balance Brought Forward from 1st April 2019</t>
  </si>
  <si>
    <t>Opening Bank Balance at Lloyds at 1/4/19</t>
  </si>
  <si>
    <t>Opening Bank Balance at N&amp;SI 1/4/19</t>
  </si>
  <si>
    <t>Yr Ending 31.03.20</t>
  </si>
  <si>
    <t>11.4.19</t>
  </si>
  <si>
    <t>County Council</t>
  </si>
  <si>
    <t>1.5.19</t>
  </si>
  <si>
    <t>Burial</t>
  </si>
  <si>
    <t>4.4.19</t>
  </si>
  <si>
    <t>BACS</t>
  </si>
  <si>
    <t>Wallington FC</t>
  </si>
  <si>
    <t>20.5.19</t>
  </si>
  <si>
    <t>C Miller</t>
  </si>
  <si>
    <t>HMRC</t>
  </si>
  <si>
    <t>Cambo Village Hall</t>
  </si>
  <si>
    <t>Came &amp; Company</t>
  </si>
  <si>
    <t>Midd/Tod Village Hall</t>
  </si>
  <si>
    <t>NALC</t>
  </si>
  <si>
    <t>Stephen Carey Fund</t>
  </si>
  <si>
    <t>J Ballantine</t>
  </si>
  <si>
    <t>Wansbeck Plant Ltd</t>
  </si>
  <si>
    <t>PLANT HIRE</t>
  </si>
  <si>
    <t>17.5.19</t>
  </si>
  <si>
    <t>3.6.19</t>
  </si>
  <si>
    <t>North County Council</t>
  </si>
  <si>
    <t>10.7.19</t>
  </si>
  <si>
    <t>22.7.19</t>
  </si>
  <si>
    <t>National Trust</t>
  </si>
  <si>
    <t>rent</t>
  </si>
  <si>
    <t>25.7.19</t>
  </si>
  <si>
    <t>CHQ</t>
  </si>
  <si>
    <t>7.8.19</t>
  </si>
  <si>
    <t>9.9.19</t>
  </si>
  <si>
    <t>BACs</t>
  </si>
  <si>
    <t>23.9.19</t>
  </si>
  <si>
    <t>2020-2021</t>
  </si>
  <si>
    <t>Fours Seasons Timber</t>
  </si>
  <si>
    <t>5.9.19</t>
  </si>
  <si>
    <t>13.11.19</t>
  </si>
  <si>
    <t>Bacs</t>
  </si>
  <si>
    <t>25.11.19</t>
  </si>
  <si>
    <t>27.1.20</t>
  </si>
  <si>
    <t>6.2.20</t>
  </si>
  <si>
    <t>19.3.20</t>
  </si>
  <si>
    <t>C.B. 31/3/20</t>
  </si>
  <si>
    <t>O.B. 1/4/19</t>
  </si>
  <si>
    <t>31.3.19</t>
  </si>
  <si>
    <t>Funding recvd y/e 31.3.19</t>
  </si>
  <si>
    <t>Decrease in charge for Middleton V.Hall</t>
  </si>
  <si>
    <t>Donation to Cambo Wraparound y/e 31.3.19</t>
  </si>
  <si>
    <t>Wallington Demesne Parish Council - Variances 2020</t>
  </si>
  <si>
    <t>31.3.20</t>
  </si>
  <si>
    <t>Grant authorised y/e 31.3.20</t>
  </si>
  <si>
    <t>Defibs acquired for Scots Gap and Wallington y/e 31.3.19</t>
  </si>
  <si>
    <t>increase in hedgecutting charges y/e 31.3.20</t>
  </si>
  <si>
    <t>Increase in burials y/e 31.3.20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</si>
</sst>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 £&quot;#,##0.00\ ;&quot;-£&quot;#,##0.00\ ;&quot; £-&quot;#\ ;@\ "/>
    <numFmt numFmtId="165" formatCode="[$£-809]#,##0.00;[Red]\-[$£-809]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sz val="8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0" borderId="0"/>
    <xf numFmtId="164" fontId="6" fillId="0" borderId="0"/>
    <xf numFmtId="0" fontId="1" fillId="0" borderId="0"/>
  </cellStyleXfs>
  <cellXfs count="38">
    <xf numFmtId="0" fontId="0" fillId="0" borderId="0" xfId="0"/>
    <xf numFmtId="165" fontId="7" fillId="0" borderId="0" xfId="6" applyNumberFormat="1" applyFont="1" applyAlignment="1">
      <alignment horizontal="left"/>
    </xf>
    <xf numFmtId="165" fontId="11" fillId="0" borderId="0" xfId="6" applyNumberFormat="1" applyFont="1" applyAlignment="1">
      <alignment horizontal="left"/>
    </xf>
    <xf numFmtId="165" fontId="15" fillId="0" borderId="0" xfId="6" applyNumberFormat="1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11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49" fontId="12" fillId="0" borderId="0" xfId="6" applyNumberFormat="1" applyFont="1" applyAlignment="1">
      <alignment horizontal="left"/>
    </xf>
    <xf numFmtId="0" fontId="10" fillId="0" borderId="0" xfId="8" applyFont="1" applyAlignment="1">
      <alignment horizontal="left"/>
    </xf>
    <xf numFmtId="0" fontId="0" fillId="0" borderId="0" xfId="0" applyAlignment="1">
      <alignment horizontal="left"/>
    </xf>
    <xf numFmtId="0" fontId="11" fillId="0" borderId="0" xfId="6" applyFont="1" applyAlignment="1">
      <alignment horizontal="left"/>
    </xf>
    <xf numFmtId="0" fontId="12" fillId="0" borderId="0" xfId="6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14" fontId="11" fillId="0" borderId="0" xfId="6" applyNumberFormat="1" applyFont="1" applyAlignment="1">
      <alignment horizontal="left"/>
    </xf>
    <xf numFmtId="14" fontId="12" fillId="0" borderId="0" xfId="6" applyNumberFormat="1" applyFont="1" applyAlignment="1">
      <alignment horizontal="left"/>
    </xf>
    <xf numFmtId="14" fontId="7" fillId="0" borderId="0" xfId="6" applyNumberFormat="1" applyFont="1" applyAlignment="1">
      <alignment horizontal="left"/>
    </xf>
    <xf numFmtId="165" fontId="7" fillId="0" borderId="0" xfId="7" applyNumberFormat="1" applyFont="1" applyAlignment="1">
      <alignment horizontal="left"/>
    </xf>
    <xf numFmtId="165" fontId="8" fillId="0" borderId="0" xfId="6" applyNumberFormat="1" applyFont="1" applyAlignment="1">
      <alignment horizontal="left"/>
    </xf>
    <xf numFmtId="165" fontId="15" fillId="0" borderId="0" xfId="7" applyNumberFormat="1" applyFont="1" applyAlignment="1">
      <alignment horizontal="left"/>
    </xf>
    <xf numFmtId="0" fontId="13" fillId="0" borderId="0" xfId="6" applyFont="1" applyAlignment="1">
      <alignment horizontal="left"/>
    </xf>
    <xf numFmtId="165" fontId="14" fillId="0" borderId="0" xfId="6" applyNumberFormat="1" applyFont="1" applyAlignment="1">
      <alignment horizontal="left"/>
    </xf>
    <xf numFmtId="165" fontId="11" fillId="0" borderId="0" xfId="7" applyNumberFormat="1" applyFont="1" applyAlignment="1">
      <alignment horizontal="left"/>
    </xf>
    <xf numFmtId="165" fontId="8" fillId="0" borderId="0" xfId="7" applyNumberFormat="1" applyFont="1" applyAlignment="1">
      <alignment horizontal="left"/>
    </xf>
    <xf numFmtId="165" fontId="7" fillId="0" borderId="1" xfId="7" applyNumberFormat="1" applyFont="1" applyBorder="1" applyAlignment="1">
      <alignment horizontal="left"/>
    </xf>
    <xf numFmtId="165" fontId="12" fillId="0" borderId="0" xfId="7" applyNumberFormat="1" applyFont="1" applyAlignment="1">
      <alignment horizontal="left"/>
    </xf>
    <xf numFmtId="6" fontId="9" fillId="0" borderId="0" xfId="6" applyNumberFormat="1" applyFont="1" applyAlignment="1">
      <alignment horizontal="left"/>
    </xf>
    <xf numFmtId="8" fontId="13" fillId="0" borderId="0" xfId="6" applyNumberFormat="1" applyFont="1" applyAlignment="1">
      <alignment horizontal="left"/>
    </xf>
    <xf numFmtId="14" fontId="0" fillId="0" borderId="0" xfId="0" applyNumberForma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vertical="top"/>
    </xf>
    <xf numFmtId="165" fontId="7" fillId="0" borderId="2" xfId="6" applyNumberFormat="1" applyFont="1" applyBorder="1" applyAlignment="1">
      <alignment horizontal="left"/>
    </xf>
    <xf numFmtId="165" fontId="7" fillId="0" borderId="3" xfId="6" applyNumberFormat="1" applyFont="1" applyBorder="1" applyAlignment="1">
      <alignment horizontal="left" vertical="center"/>
    </xf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8"/>
  <sheetViews>
    <sheetView tabSelected="1" topLeftCell="A4" zoomScaleNormal="100" workbookViewId="0">
      <selection activeCell="C19" sqref="C19"/>
    </sheetView>
  </sheetViews>
  <sheetFormatPr defaultRowHeight="15"/>
  <cols>
    <col min="1" max="1" width="12.85546875" style="9" customWidth="1"/>
    <col min="2" max="2" width="7.7109375" style="9" customWidth="1"/>
    <col min="3" max="3" width="19.28515625" style="9" customWidth="1"/>
    <col min="4" max="4" width="10.85546875" style="9" bestFit="1" customWidth="1"/>
    <col min="5" max="5" width="9.140625" style="9"/>
    <col min="6" max="6" width="7.42578125" style="9" customWidth="1"/>
    <col min="7" max="7" width="9.140625" style="9"/>
    <col min="8" max="8" width="7.42578125" style="9" customWidth="1"/>
    <col min="9" max="9" width="6.42578125" style="9" customWidth="1"/>
    <col min="10" max="11" width="9.140625" style="9"/>
    <col min="12" max="12" width="6" style="9" customWidth="1"/>
    <col min="13" max="13" width="6.5703125" style="9" customWidth="1"/>
    <col min="14" max="16384" width="9.140625" style="9"/>
  </cols>
  <sheetData>
    <row r="1" spans="1:27">
      <c r="A1" s="1" t="s">
        <v>62</v>
      </c>
      <c r="B1" s="1"/>
      <c r="C1" s="4"/>
      <c r="D1" s="21"/>
      <c r="E1" s="21"/>
      <c r="F1" s="36"/>
      <c r="G1" s="36"/>
      <c r="H1" s="36"/>
      <c r="I1" s="36"/>
      <c r="J1" s="37"/>
      <c r="K1" s="37"/>
      <c r="L1" s="37"/>
      <c r="M1" s="37"/>
      <c r="N1" s="37"/>
      <c r="O1" s="36"/>
      <c r="P1" s="36"/>
      <c r="Q1" s="36"/>
      <c r="R1" s="36"/>
      <c r="S1" s="36"/>
      <c r="T1" s="36"/>
      <c r="U1" s="36"/>
      <c r="V1" s="36"/>
      <c r="W1" s="36"/>
      <c r="X1" s="36"/>
      <c r="Y1" s="22"/>
      <c r="Z1" s="22"/>
      <c r="AA1" s="6"/>
    </row>
    <row r="2" spans="1:27">
      <c r="A2" s="1" t="s">
        <v>63</v>
      </c>
      <c r="B2" s="1"/>
      <c r="C2" s="4"/>
      <c r="D2" s="21"/>
      <c r="E2" s="23" t="s">
        <v>20</v>
      </c>
      <c r="F2" s="3" t="s">
        <v>21</v>
      </c>
      <c r="G2" s="3" t="s">
        <v>22</v>
      </c>
      <c r="H2" s="3" t="s">
        <v>23</v>
      </c>
      <c r="I2" s="3" t="s">
        <v>24</v>
      </c>
      <c r="J2" s="3" t="s">
        <v>47</v>
      </c>
      <c r="K2" s="3" t="s">
        <v>49</v>
      </c>
      <c r="L2" s="2"/>
      <c r="M2" s="2"/>
      <c r="N2" s="2"/>
      <c r="O2" s="2"/>
      <c r="P2" s="2"/>
      <c r="Q2" s="2"/>
      <c r="R2" s="22"/>
      <c r="S2" s="22"/>
      <c r="T2" s="2"/>
      <c r="U2" s="22"/>
      <c r="V2" s="22"/>
      <c r="W2" s="2"/>
      <c r="X2" s="2"/>
      <c r="Y2" s="6"/>
      <c r="Z2" s="22"/>
      <c r="AA2" s="22"/>
    </row>
    <row r="3" spans="1:27">
      <c r="A3" s="2"/>
      <c r="B3" s="2"/>
      <c r="C3" s="5"/>
      <c r="D3" s="6"/>
      <c r="E3" s="6"/>
      <c r="F3" s="2"/>
      <c r="G3" s="2"/>
      <c r="H3" s="2"/>
      <c r="I3" s="2"/>
      <c r="J3" s="2"/>
      <c r="K3" s="2"/>
      <c r="L3" s="2"/>
      <c r="M3" s="2"/>
      <c r="N3" s="2"/>
      <c r="O3" s="6"/>
      <c r="P3" s="2"/>
      <c r="Q3" s="2"/>
      <c r="R3" s="6"/>
      <c r="S3" s="2"/>
      <c r="T3" s="6"/>
      <c r="U3" s="22"/>
      <c r="V3" s="22"/>
      <c r="W3" s="22"/>
      <c r="X3" s="22"/>
      <c r="Y3" s="22"/>
      <c r="Z3" s="22"/>
      <c r="AA3" s="6"/>
    </row>
    <row r="4" spans="1:27">
      <c r="A4" s="1" t="s">
        <v>64</v>
      </c>
      <c r="B4" s="1"/>
      <c r="C4" s="4"/>
      <c r="D4" s="21">
        <v>15045.45</v>
      </c>
      <c r="E4" s="21"/>
      <c r="F4" s="1"/>
      <c r="G4" s="1"/>
      <c r="H4" s="1"/>
      <c r="I4" s="1"/>
      <c r="J4" s="1"/>
      <c r="K4" s="1"/>
      <c r="L4" s="1"/>
      <c r="M4" s="1"/>
      <c r="N4" s="1"/>
      <c r="O4" s="6"/>
      <c r="P4" s="1"/>
      <c r="Q4" s="1"/>
      <c r="R4" s="6"/>
      <c r="S4" s="6"/>
      <c r="T4" s="6"/>
      <c r="U4" s="6"/>
      <c r="V4" s="6"/>
      <c r="W4" s="22"/>
      <c r="X4" s="22"/>
      <c r="Y4" s="22"/>
      <c r="Z4" s="22"/>
      <c r="AA4" s="6"/>
    </row>
    <row r="5" spans="1:27">
      <c r="A5" s="1" t="s">
        <v>65</v>
      </c>
      <c r="B5" s="1"/>
      <c r="C5" s="4"/>
      <c r="D5" s="24">
        <v>7589.27</v>
      </c>
      <c r="E5" s="2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4"/>
      <c r="U5" s="25"/>
      <c r="V5" s="25"/>
      <c r="W5" s="25"/>
      <c r="X5" s="25"/>
      <c r="Y5" s="25"/>
      <c r="Z5" s="25"/>
      <c r="AA5" s="24"/>
    </row>
    <row r="6" spans="1:27">
      <c r="A6" s="1" t="s">
        <v>66</v>
      </c>
      <c r="B6" s="1"/>
      <c r="C6" s="4"/>
      <c r="D6" s="21">
        <v>7456.18</v>
      </c>
      <c r="E6" s="2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4"/>
      <c r="U6" s="25"/>
      <c r="V6" s="25"/>
      <c r="W6" s="25"/>
      <c r="X6" s="25"/>
      <c r="Y6" s="25"/>
      <c r="Z6" s="25"/>
      <c r="AA6" s="24"/>
    </row>
    <row r="7" spans="1:27">
      <c r="A7" s="2"/>
      <c r="B7" s="2"/>
      <c r="C7" s="5"/>
      <c r="D7" s="6"/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6"/>
      <c r="U7" s="22"/>
      <c r="V7" s="22"/>
      <c r="W7" s="22"/>
      <c r="X7" s="22"/>
      <c r="Y7" s="22"/>
      <c r="Z7" s="22"/>
      <c r="AA7" s="6"/>
    </row>
    <row r="8" spans="1:27">
      <c r="A8" s="1" t="s">
        <v>0</v>
      </c>
      <c r="B8" s="1"/>
      <c r="C8" s="4"/>
      <c r="D8" s="21"/>
      <c r="E8" s="2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4"/>
      <c r="U8" s="25"/>
      <c r="V8" s="25"/>
      <c r="W8" s="25"/>
      <c r="X8" s="25"/>
      <c r="Y8" s="25"/>
      <c r="Z8" s="25"/>
      <c r="AA8" s="24"/>
    </row>
    <row r="9" spans="1:27">
      <c r="A9" s="1" t="s">
        <v>1</v>
      </c>
      <c r="B9" s="1" t="s">
        <v>2</v>
      </c>
      <c r="C9" s="4" t="s">
        <v>3</v>
      </c>
      <c r="D9" s="21"/>
      <c r="E9" s="2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4"/>
      <c r="U9" s="25"/>
      <c r="V9" s="25"/>
      <c r="W9" s="25"/>
      <c r="X9" s="25"/>
      <c r="Y9" s="25"/>
      <c r="Z9" s="25"/>
      <c r="AA9" s="24"/>
    </row>
    <row r="10" spans="1:27">
      <c r="A10" s="2" t="s">
        <v>68</v>
      </c>
      <c r="B10" s="10" t="s">
        <v>73</v>
      </c>
      <c r="C10" s="5" t="s">
        <v>69</v>
      </c>
      <c r="D10" s="26">
        <v>1750</v>
      </c>
      <c r="E10" s="26">
        <v>1750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6"/>
      <c r="U10" s="22"/>
      <c r="V10" s="22"/>
      <c r="W10" s="22"/>
      <c r="X10" s="22"/>
      <c r="Y10" s="22"/>
      <c r="Z10" s="22"/>
      <c r="AA10" s="6"/>
    </row>
    <row r="11" spans="1:27">
      <c r="A11" s="2" t="s">
        <v>70</v>
      </c>
      <c r="B11" s="10" t="s">
        <v>73</v>
      </c>
      <c r="C11" s="5" t="s">
        <v>71</v>
      </c>
      <c r="D11" s="26">
        <v>250</v>
      </c>
      <c r="E11" s="26"/>
      <c r="F11" s="2"/>
      <c r="G11" s="2">
        <v>250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6"/>
      <c r="U11" s="22"/>
      <c r="V11" s="22"/>
      <c r="W11" s="22"/>
      <c r="X11" s="22"/>
      <c r="Y11" s="22"/>
      <c r="Z11" s="22"/>
      <c r="AA11" s="6"/>
    </row>
    <row r="12" spans="1:27">
      <c r="A12" s="2" t="s">
        <v>72</v>
      </c>
      <c r="B12" s="10" t="s">
        <v>73</v>
      </c>
      <c r="C12" s="5" t="s">
        <v>74</v>
      </c>
      <c r="D12" s="26">
        <v>65</v>
      </c>
      <c r="E12" s="26"/>
      <c r="F12" s="2"/>
      <c r="G12" s="2"/>
      <c r="H12" s="2">
        <v>65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6"/>
      <c r="U12" s="22"/>
      <c r="V12" s="22"/>
      <c r="W12" s="22"/>
      <c r="X12" s="22"/>
      <c r="Y12" s="22"/>
      <c r="Z12" s="22"/>
      <c r="AA12" s="6"/>
    </row>
    <row r="13" spans="1:27">
      <c r="A13" s="2" t="s">
        <v>86</v>
      </c>
      <c r="B13" s="10" t="s">
        <v>73</v>
      </c>
      <c r="C13" s="5" t="s">
        <v>77</v>
      </c>
      <c r="D13" s="26">
        <v>38.799999999999997</v>
      </c>
      <c r="E13" s="26"/>
      <c r="F13" s="2">
        <v>38.799999999999997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6"/>
      <c r="U13" s="22"/>
      <c r="V13" s="22"/>
      <c r="W13" s="22"/>
      <c r="X13" s="22"/>
      <c r="Y13" s="22"/>
      <c r="Z13" s="22"/>
      <c r="AA13" s="6"/>
    </row>
    <row r="14" spans="1:27">
      <c r="A14" s="2" t="s">
        <v>89</v>
      </c>
      <c r="B14" s="10" t="s">
        <v>73</v>
      </c>
      <c r="C14" s="5" t="s">
        <v>71</v>
      </c>
      <c r="D14" s="26">
        <v>650</v>
      </c>
      <c r="E14" s="26"/>
      <c r="F14" s="2"/>
      <c r="G14" s="2">
        <v>650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6"/>
      <c r="U14" s="22"/>
      <c r="V14" s="22"/>
      <c r="W14" s="22"/>
      <c r="X14" s="22"/>
      <c r="Y14" s="22"/>
      <c r="Z14" s="22"/>
      <c r="AA14" s="6"/>
    </row>
    <row r="15" spans="1:27">
      <c r="A15" s="2" t="s">
        <v>93</v>
      </c>
      <c r="B15" s="10" t="s">
        <v>94</v>
      </c>
      <c r="C15" s="5" t="s">
        <v>71</v>
      </c>
      <c r="D15" s="26">
        <v>1050</v>
      </c>
      <c r="E15" s="26"/>
      <c r="F15" s="1"/>
      <c r="G15" s="2">
        <v>1050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/>
      <c r="T15" s="6"/>
      <c r="U15" s="22"/>
      <c r="V15" s="22"/>
      <c r="W15" s="22"/>
      <c r="X15" s="22"/>
      <c r="Y15" s="22"/>
      <c r="Z15" s="22"/>
      <c r="AA15" s="6"/>
    </row>
    <row r="16" spans="1:27">
      <c r="A16" s="2" t="s">
        <v>95</v>
      </c>
      <c r="B16" s="10" t="s">
        <v>73</v>
      </c>
      <c r="C16" s="5" t="s">
        <v>71</v>
      </c>
      <c r="D16" s="26">
        <v>400</v>
      </c>
      <c r="E16" s="26"/>
      <c r="F16" s="2"/>
      <c r="G16" s="2">
        <v>400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6"/>
      <c r="U16" s="22"/>
      <c r="V16" s="22"/>
      <c r="W16" s="22"/>
      <c r="X16" s="22"/>
      <c r="Y16" s="22"/>
      <c r="Z16" s="22"/>
      <c r="AA16" s="6"/>
    </row>
    <row r="17" spans="1:27">
      <c r="A17" s="2" t="s">
        <v>101</v>
      </c>
      <c r="B17" s="10">
        <v>500094</v>
      </c>
      <c r="C17" s="5" t="s">
        <v>71</v>
      </c>
      <c r="D17" s="26">
        <v>260</v>
      </c>
      <c r="E17" s="26"/>
      <c r="F17" s="2"/>
      <c r="G17" s="2">
        <v>260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6"/>
      <c r="U17" s="22"/>
      <c r="V17" s="22"/>
      <c r="W17" s="22"/>
      <c r="X17" s="22"/>
      <c r="Y17" s="22"/>
      <c r="Z17" s="22"/>
      <c r="AA17" s="6"/>
    </row>
    <row r="18" spans="1:27">
      <c r="A18" s="2" t="s">
        <v>96</v>
      </c>
      <c r="B18" s="10" t="s">
        <v>97</v>
      </c>
      <c r="C18" s="5" t="s">
        <v>69</v>
      </c>
      <c r="D18" s="26">
        <v>1750</v>
      </c>
      <c r="E18" s="26">
        <v>1750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6"/>
      <c r="U18" s="22"/>
      <c r="V18" s="22"/>
      <c r="W18" s="22"/>
      <c r="X18" s="22"/>
      <c r="Y18" s="22"/>
      <c r="Z18" s="22"/>
      <c r="AA18" s="6"/>
    </row>
    <row r="19" spans="1:27">
      <c r="A19" s="6" t="s">
        <v>102</v>
      </c>
      <c r="B19" s="6" t="s">
        <v>103</v>
      </c>
      <c r="C19" s="6" t="s">
        <v>71</v>
      </c>
      <c r="D19" s="27">
        <v>60</v>
      </c>
      <c r="E19" s="27"/>
      <c r="F19" s="6"/>
      <c r="G19" s="6">
        <v>60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6"/>
      <c r="U19" s="22"/>
      <c r="V19" s="22"/>
      <c r="W19" s="22"/>
      <c r="X19" s="22"/>
      <c r="Y19" s="22"/>
      <c r="Z19" s="22"/>
      <c r="AA19" s="6"/>
    </row>
    <row r="20" spans="1:27" ht="15.75" thickBot="1">
      <c r="A20" s="6" t="s">
        <v>106</v>
      </c>
      <c r="B20" s="6">
        <v>500095</v>
      </c>
      <c r="C20" s="6" t="s">
        <v>71</v>
      </c>
      <c r="D20" s="27">
        <v>400</v>
      </c>
      <c r="E20" s="27"/>
      <c r="F20" s="6"/>
      <c r="G20" s="6">
        <v>400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6"/>
      <c r="U20" s="22"/>
      <c r="V20" s="22"/>
      <c r="W20" s="22"/>
      <c r="X20" s="22"/>
      <c r="Y20" s="22"/>
      <c r="Z20" s="22"/>
      <c r="AA20" s="6"/>
    </row>
    <row r="21" spans="1:27" ht="16.5" thickTop="1" thickBot="1">
      <c r="A21" s="1" t="s">
        <v>4</v>
      </c>
      <c r="B21" s="1"/>
      <c r="C21" s="4"/>
      <c r="D21" s="28">
        <f t="shared" ref="D21:K21" si="0">SUM(D10:D20)</f>
        <v>6673.8</v>
      </c>
      <c r="E21" s="28">
        <f t="shared" si="0"/>
        <v>3500</v>
      </c>
      <c r="F21" s="28">
        <f t="shared" si="0"/>
        <v>38.799999999999997</v>
      </c>
      <c r="G21" s="28">
        <f t="shared" si="0"/>
        <v>3070</v>
      </c>
      <c r="H21" s="28">
        <f t="shared" si="0"/>
        <v>65</v>
      </c>
      <c r="I21" s="28">
        <f t="shared" si="0"/>
        <v>0</v>
      </c>
      <c r="J21" s="28">
        <f t="shared" si="0"/>
        <v>0</v>
      </c>
      <c r="K21" s="28">
        <f t="shared" si="0"/>
        <v>0</v>
      </c>
      <c r="L21" s="28"/>
      <c r="M21" s="28"/>
      <c r="N21" s="28"/>
      <c r="O21" s="2"/>
      <c r="P21" s="2"/>
      <c r="Q21" s="2"/>
      <c r="R21" s="2"/>
      <c r="S21" s="2"/>
      <c r="T21" s="6"/>
      <c r="U21" s="22"/>
      <c r="V21" s="22"/>
      <c r="W21" s="22"/>
      <c r="X21" s="22"/>
      <c r="Y21" s="22"/>
      <c r="Z21" s="22"/>
      <c r="AA21" s="6"/>
    </row>
    <row r="22" spans="1:27" ht="15.75" thickTop="1">
      <c r="A22" s="2"/>
      <c r="B22" s="2"/>
      <c r="C22" s="5"/>
      <c r="D22" s="6"/>
      <c r="E22" s="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6"/>
      <c r="U22" s="22"/>
      <c r="V22" s="22"/>
      <c r="W22" s="22"/>
      <c r="X22" s="22"/>
      <c r="Y22" s="22"/>
      <c r="Z22" s="22"/>
      <c r="AA22" s="8"/>
    </row>
    <row r="23" spans="1:27">
      <c r="A23" s="3" t="s">
        <v>5</v>
      </c>
      <c r="B23" s="1"/>
      <c r="C23" s="4"/>
      <c r="D23" s="21"/>
      <c r="E23" s="21" t="s">
        <v>27</v>
      </c>
      <c r="F23" s="1" t="s">
        <v>21</v>
      </c>
      <c r="G23" s="1" t="s">
        <v>22</v>
      </c>
      <c r="H23" s="3" t="s">
        <v>23</v>
      </c>
      <c r="I23" s="3" t="s">
        <v>26</v>
      </c>
      <c r="J23" s="3" t="s">
        <v>25</v>
      </c>
      <c r="K23" s="3" t="s">
        <v>30</v>
      </c>
      <c r="L23" s="3" t="s">
        <v>47</v>
      </c>
      <c r="M23" s="3" t="s">
        <v>24</v>
      </c>
      <c r="N23" s="2"/>
      <c r="O23" s="2"/>
      <c r="P23" s="2"/>
      <c r="Q23" s="2"/>
      <c r="R23" s="2"/>
      <c r="S23" s="2"/>
      <c r="T23" s="6"/>
      <c r="U23" s="22"/>
      <c r="V23" s="22"/>
      <c r="W23" s="22"/>
      <c r="X23" s="22"/>
      <c r="Y23" s="22"/>
      <c r="Z23" s="22"/>
    </row>
    <row r="24" spans="1:27">
      <c r="A24" s="3"/>
      <c r="B24" s="1"/>
      <c r="C24" s="4"/>
      <c r="D24" s="21"/>
      <c r="E24" s="21"/>
      <c r="F24" s="1"/>
      <c r="G24" s="1" t="s">
        <v>29</v>
      </c>
      <c r="H24" s="2"/>
      <c r="I24" s="2"/>
      <c r="J24" s="3"/>
      <c r="K24" s="2" t="s">
        <v>57</v>
      </c>
      <c r="L24" s="2"/>
      <c r="M24" s="2"/>
      <c r="N24" s="2"/>
      <c r="O24" s="2"/>
      <c r="P24" s="2"/>
      <c r="Q24" s="2"/>
      <c r="R24" s="2"/>
      <c r="S24" s="2"/>
      <c r="T24" s="6"/>
      <c r="U24" s="22"/>
      <c r="V24" s="22"/>
      <c r="W24" s="22"/>
      <c r="X24" s="22"/>
      <c r="Y24" s="22"/>
      <c r="Z24" s="22"/>
    </row>
    <row r="25" spans="1:27">
      <c r="A25" s="1" t="s">
        <v>1</v>
      </c>
      <c r="B25" s="1" t="s">
        <v>6</v>
      </c>
      <c r="C25" s="4" t="s">
        <v>3</v>
      </c>
      <c r="D25" s="21"/>
      <c r="E25" s="21"/>
      <c r="F25" s="1"/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6"/>
      <c r="U25" s="22"/>
      <c r="V25" s="22"/>
      <c r="W25" s="22"/>
      <c r="X25" s="22"/>
      <c r="Y25" s="22"/>
      <c r="Z25" s="22"/>
    </row>
    <row r="26" spans="1:27">
      <c r="A26" s="18" t="s">
        <v>75</v>
      </c>
      <c r="B26" s="10">
        <v>110</v>
      </c>
      <c r="C26" s="5" t="s">
        <v>76</v>
      </c>
      <c r="D26" s="26">
        <v>410.57</v>
      </c>
      <c r="E26" s="26">
        <v>410.57</v>
      </c>
      <c r="F26" s="2"/>
      <c r="G26" s="2"/>
      <c r="H26" s="2"/>
      <c r="I26" s="2"/>
      <c r="J26" s="2"/>
      <c r="K26" s="10"/>
      <c r="L26" s="2"/>
      <c r="M26" s="2"/>
      <c r="N26" s="2"/>
      <c r="O26" s="2"/>
      <c r="P26" s="2"/>
      <c r="Q26" s="2"/>
      <c r="R26" s="2"/>
      <c r="S26" s="2"/>
      <c r="T26" s="6"/>
      <c r="U26" s="22"/>
      <c r="V26" s="22"/>
      <c r="W26" s="22"/>
      <c r="X26" s="22"/>
      <c r="Y26" s="22"/>
      <c r="Z26" s="22"/>
    </row>
    <row r="27" spans="1:27">
      <c r="A27" s="19" t="s">
        <v>75</v>
      </c>
      <c r="B27" s="11">
        <v>111</v>
      </c>
      <c r="C27" s="7" t="s">
        <v>77</v>
      </c>
      <c r="D27" s="29">
        <v>1.8</v>
      </c>
      <c r="E27" s="29">
        <v>1.8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0"/>
      <c r="U27" s="22"/>
      <c r="V27" s="22"/>
      <c r="W27" s="22"/>
      <c r="X27" s="22"/>
      <c r="Y27" s="22"/>
      <c r="Z27" s="22"/>
    </row>
    <row r="28" spans="1:27">
      <c r="A28" s="18" t="s">
        <v>75</v>
      </c>
      <c r="B28" s="10">
        <v>112</v>
      </c>
      <c r="C28" s="5" t="s">
        <v>78</v>
      </c>
      <c r="D28" s="26">
        <v>9</v>
      </c>
      <c r="E28" s="26"/>
      <c r="F28" s="1"/>
      <c r="G28" s="1"/>
      <c r="H28" s="2">
        <v>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6"/>
      <c r="U28" s="22"/>
      <c r="V28" s="22"/>
      <c r="W28" s="22"/>
      <c r="X28" s="22"/>
      <c r="Y28" s="22"/>
      <c r="Z28" s="22"/>
    </row>
    <row r="29" spans="1:27">
      <c r="A29" s="18" t="s">
        <v>75</v>
      </c>
      <c r="B29" s="10">
        <v>113</v>
      </c>
      <c r="C29" s="5" t="s">
        <v>79</v>
      </c>
      <c r="D29" s="26">
        <v>218</v>
      </c>
      <c r="E29" s="26"/>
      <c r="F29" s="2"/>
      <c r="G29" s="2"/>
      <c r="H29" s="2"/>
      <c r="I29" s="2"/>
      <c r="J29" s="2">
        <v>218</v>
      </c>
      <c r="K29" s="2"/>
      <c r="L29" s="2"/>
      <c r="M29" s="2"/>
      <c r="N29" s="2"/>
      <c r="O29" s="2"/>
      <c r="P29" s="2"/>
      <c r="Q29" s="2"/>
      <c r="R29" s="2"/>
      <c r="S29" s="2"/>
      <c r="T29" s="6"/>
      <c r="U29" s="22"/>
      <c r="V29" s="22"/>
      <c r="W29" s="22"/>
      <c r="X29" s="22"/>
      <c r="Y29" s="22"/>
      <c r="Z29" s="22"/>
    </row>
    <row r="30" spans="1:27">
      <c r="A30" s="18" t="s">
        <v>75</v>
      </c>
      <c r="B30" s="10">
        <v>114</v>
      </c>
      <c r="C30" s="5" t="s">
        <v>80</v>
      </c>
      <c r="D30" s="26">
        <v>20</v>
      </c>
      <c r="E30" s="26"/>
      <c r="F30" s="2"/>
      <c r="G30" s="2"/>
      <c r="H30" s="2">
        <v>20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6"/>
      <c r="U30" s="22"/>
      <c r="V30" s="22"/>
      <c r="W30" s="22"/>
      <c r="X30" s="22"/>
      <c r="Y30" s="22"/>
      <c r="Z30" s="22"/>
    </row>
    <row r="31" spans="1:27">
      <c r="A31" s="18" t="s">
        <v>75</v>
      </c>
      <c r="B31" s="10">
        <v>115</v>
      </c>
      <c r="C31" s="5" t="s">
        <v>81</v>
      </c>
      <c r="D31" s="26">
        <v>93.99</v>
      </c>
      <c r="E31" s="26"/>
      <c r="F31" s="2"/>
      <c r="G31" s="2"/>
      <c r="H31" s="2"/>
      <c r="I31" s="2">
        <v>93.99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6"/>
      <c r="U31" s="22"/>
      <c r="V31" s="22"/>
      <c r="W31" s="22"/>
      <c r="X31" s="22"/>
      <c r="Y31" s="22"/>
      <c r="Z31" s="22"/>
    </row>
    <row r="32" spans="1:27">
      <c r="A32" s="18" t="s">
        <v>75</v>
      </c>
      <c r="B32" s="10">
        <v>116</v>
      </c>
      <c r="C32" s="5" t="s">
        <v>82</v>
      </c>
      <c r="D32" s="26">
        <v>42.9</v>
      </c>
      <c r="E32" s="26"/>
      <c r="F32" s="2"/>
      <c r="G32" s="2"/>
      <c r="H32" s="2"/>
      <c r="I32" s="2"/>
      <c r="J32" s="2"/>
      <c r="K32" s="2"/>
      <c r="L32" s="2">
        <v>42.9</v>
      </c>
      <c r="M32" s="2"/>
      <c r="N32" s="2"/>
      <c r="O32" s="2"/>
      <c r="P32" s="2"/>
      <c r="Q32" s="2"/>
      <c r="R32" s="2"/>
      <c r="S32" s="2"/>
      <c r="T32" s="6"/>
      <c r="U32" s="22"/>
      <c r="V32" s="22"/>
      <c r="W32" s="22"/>
      <c r="X32" s="22"/>
      <c r="Y32" s="22"/>
      <c r="Z32" s="22"/>
    </row>
    <row r="33" spans="1:26">
      <c r="A33" s="18" t="s">
        <v>75</v>
      </c>
      <c r="B33" s="10">
        <v>117</v>
      </c>
      <c r="C33" s="5" t="s">
        <v>83</v>
      </c>
      <c r="D33" s="26">
        <v>350</v>
      </c>
      <c r="E33" s="26"/>
      <c r="F33" s="2"/>
      <c r="G33" s="2"/>
      <c r="H33" s="2"/>
      <c r="I33" s="2"/>
      <c r="J33" s="2"/>
      <c r="K33" s="2"/>
      <c r="L33" s="2"/>
      <c r="M33" s="2">
        <v>350</v>
      </c>
      <c r="N33" s="2"/>
      <c r="O33" s="2"/>
      <c r="P33" s="2"/>
      <c r="Q33" s="2"/>
      <c r="R33" s="2"/>
      <c r="S33" s="2"/>
      <c r="T33" s="6"/>
      <c r="U33" s="22"/>
      <c r="V33" s="22"/>
      <c r="W33" s="22"/>
      <c r="X33" s="22"/>
      <c r="Y33" s="22"/>
      <c r="Z33" s="22"/>
    </row>
    <row r="34" spans="1:26">
      <c r="A34" s="18" t="s">
        <v>75</v>
      </c>
      <c r="B34" s="10">
        <v>118</v>
      </c>
      <c r="C34" s="5" t="s">
        <v>84</v>
      </c>
      <c r="D34" s="26">
        <v>216</v>
      </c>
      <c r="E34" s="26"/>
      <c r="F34" s="2">
        <v>36</v>
      </c>
      <c r="G34" s="2"/>
      <c r="H34" s="2"/>
      <c r="I34" s="2"/>
      <c r="J34" s="2"/>
      <c r="K34" s="2"/>
      <c r="L34" s="2"/>
      <c r="M34" s="2">
        <v>180</v>
      </c>
      <c r="N34" s="2"/>
      <c r="O34" s="2"/>
      <c r="P34" s="2"/>
      <c r="Q34" s="2"/>
      <c r="R34" s="2"/>
      <c r="S34" s="2"/>
      <c r="T34" s="6"/>
      <c r="U34" s="22"/>
      <c r="V34" s="22"/>
      <c r="W34" s="22"/>
      <c r="X34" s="22"/>
      <c r="Y34" s="22"/>
      <c r="Z34" s="22"/>
    </row>
    <row r="35" spans="1:26">
      <c r="A35" s="18" t="s">
        <v>87</v>
      </c>
      <c r="B35" s="10">
        <v>119</v>
      </c>
      <c r="C35" s="5" t="s">
        <v>88</v>
      </c>
      <c r="D35" s="26">
        <v>66</v>
      </c>
      <c r="E35" s="26"/>
      <c r="F35" s="2"/>
      <c r="G35" s="2"/>
      <c r="H35" s="1"/>
      <c r="I35" s="1"/>
      <c r="J35" s="1"/>
      <c r="K35" s="1"/>
      <c r="L35" s="2"/>
      <c r="M35" s="1">
        <v>66</v>
      </c>
      <c r="N35" s="1"/>
      <c r="O35" s="1"/>
      <c r="P35" s="2"/>
      <c r="Q35" s="1"/>
      <c r="R35" s="1"/>
      <c r="S35" s="2"/>
      <c r="T35" s="6"/>
      <c r="U35" s="22"/>
      <c r="V35" s="22"/>
      <c r="W35" s="22"/>
      <c r="X35" s="22"/>
      <c r="Y35" s="22"/>
      <c r="Z35" s="22"/>
    </row>
    <row r="36" spans="1:26">
      <c r="A36" s="18" t="s">
        <v>90</v>
      </c>
      <c r="B36" s="10">
        <v>120</v>
      </c>
      <c r="C36" s="5" t="s">
        <v>76</v>
      </c>
      <c r="D36" s="26">
        <v>438.97</v>
      </c>
      <c r="E36" s="26">
        <v>438.97</v>
      </c>
      <c r="F36" s="2"/>
      <c r="G36" s="2"/>
      <c r="H36" s="1"/>
      <c r="I36" s="1"/>
      <c r="J36" s="1"/>
      <c r="K36" s="2"/>
      <c r="L36" s="1"/>
      <c r="M36" s="1"/>
      <c r="N36" s="1"/>
      <c r="O36" s="1"/>
      <c r="P36" s="1"/>
      <c r="Q36" s="2"/>
      <c r="R36" s="1"/>
      <c r="S36" s="2"/>
      <c r="T36" s="6"/>
      <c r="U36" s="22"/>
      <c r="V36" s="22"/>
      <c r="W36" s="22"/>
      <c r="X36" s="22"/>
      <c r="Y36" s="22"/>
      <c r="Z36" s="22"/>
    </row>
    <row r="37" spans="1:26">
      <c r="A37" s="18" t="s">
        <v>90</v>
      </c>
      <c r="B37" s="10">
        <v>121</v>
      </c>
      <c r="C37" s="5" t="s">
        <v>77</v>
      </c>
      <c r="D37" s="26">
        <v>2</v>
      </c>
      <c r="E37" s="26">
        <v>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2"/>
      <c r="U37" s="22"/>
      <c r="V37" s="22"/>
      <c r="W37" s="22"/>
      <c r="X37" s="22"/>
      <c r="Y37" s="22"/>
      <c r="Z37" s="22"/>
    </row>
    <row r="38" spans="1:26">
      <c r="A38" s="18" t="s">
        <v>90</v>
      </c>
      <c r="B38" s="10">
        <v>122</v>
      </c>
      <c r="C38" s="6" t="s">
        <v>80</v>
      </c>
      <c r="D38" s="6">
        <v>40</v>
      </c>
      <c r="E38" s="6"/>
      <c r="F38" s="2"/>
      <c r="G38" s="2"/>
      <c r="H38" s="2">
        <v>40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6"/>
      <c r="U38" s="22"/>
      <c r="V38" s="22"/>
      <c r="W38" s="22"/>
      <c r="X38" s="22"/>
      <c r="Y38" s="22"/>
      <c r="Z38" s="22"/>
    </row>
    <row r="39" spans="1:26">
      <c r="A39" s="18" t="s">
        <v>90</v>
      </c>
      <c r="B39" s="10">
        <v>123</v>
      </c>
      <c r="C39" s="6" t="s">
        <v>91</v>
      </c>
      <c r="D39" s="6">
        <v>180</v>
      </c>
      <c r="E39" s="6"/>
      <c r="F39" s="2">
        <v>30</v>
      </c>
      <c r="G39" s="2"/>
      <c r="H39" s="2">
        <v>150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6"/>
      <c r="U39" s="22"/>
      <c r="V39" s="22"/>
      <c r="W39" s="22"/>
      <c r="X39" s="22"/>
      <c r="Y39" s="22"/>
      <c r="Z39" s="22"/>
    </row>
    <row r="40" spans="1:26">
      <c r="A40" s="18" t="s">
        <v>98</v>
      </c>
      <c r="B40" s="10">
        <v>124</v>
      </c>
      <c r="C40" s="6" t="s">
        <v>76</v>
      </c>
      <c r="D40" s="6">
        <v>421.07</v>
      </c>
      <c r="E40" s="6">
        <v>421.07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6"/>
      <c r="U40" s="22"/>
      <c r="V40" s="22"/>
      <c r="W40" s="22"/>
      <c r="X40" s="22"/>
      <c r="Y40" s="22"/>
      <c r="Z40" s="22"/>
    </row>
    <row r="41" spans="1:26">
      <c r="A41" s="18" t="s">
        <v>98</v>
      </c>
      <c r="B41" s="10">
        <v>125</v>
      </c>
      <c r="C41" s="6" t="s">
        <v>77</v>
      </c>
      <c r="D41" s="6">
        <v>2</v>
      </c>
      <c r="E41" s="6">
        <v>2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6"/>
      <c r="U41" s="22"/>
      <c r="V41" s="22"/>
      <c r="W41" s="22"/>
      <c r="X41" s="22"/>
      <c r="Y41" s="22"/>
      <c r="Z41" s="22"/>
    </row>
    <row r="42" spans="1:26">
      <c r="A42" s="18" t="s">
        <v>98</v>
      </c>
      <c r="B42" s="10">
        <v>126</v>
      </c>
      <c r="C42" s="6" t="s">
        <v>78</v>
      </c>
      <c r="D42" s="6">
        <v>9</v>
      </c>
      <c r="E42" s="6"/>
      <c r="F42" s="2"/>
      <c r="G42" s="2"/>
      <c r="H42" s="2">
        <v>9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6"/>
      <c r="U42" s="22"/>
      <c r="V42" s="22"/>
      <c r="W42" s="22"/>
      <c r="X42" s="22"/>
      <c r="Y42" s="22"/>
      <c r="Z42" s="22"/>
    </row>
    <row r="43" spans="1:26">
      <c r="A43" s="18" t="s">
        <v>98</v>
      </c>
      <c r="B43" s="10">
        <v>127</v>
      </c>
      <c r="C43" s="6" t="s">
        <v>100</v>
      </c>
      <c r="D43" s="6">
        <v>358</v>
      </c>
      <c r="E43" s="6"/>
      <c r="F43" s="2"/>
      <c r="G43" s="2"/>
      <c r="H43" s="2"/>
      <c r="I43" s="2"/>
      <c r="J43" s="2"/>
      <c r="K43" s="2"/>
      <c r="L43" s="2"/>
      <c r="M43" s="2">
        <v>358</v>
      </c>
      <c r="N43" s="2"/>
      <c r="O43" s="2"/>
      <c r="P43" s="2"/>
      <c r="Q43" s="2"/>
      <c r="R43" s="2"/>
      <c r="S43" s="2"/>
      <c r="T43" s="6"/>
      <c r="U43" s="22"/>
      <c r="V43" s="22"/>
      <c r="W43" s="22"/>
      <c r="X43" s="22"/>
      <c r="Y43" s="22"/>
      <c r="Z43" s="22"/>
    </row>
    <row r="44" spans="1:26">
      <c r="A44" s="18" t="s">
        <v>98</v>
      </c>
      <c r="B44" s="10">
        <v>128</v>
      </c>
      <c r="C44" s="6" t="s">
        <v>80</v>
      </c>
      <c r="D44" s="6">
        <v>5000</v>
      </c>
      <c r="E44" s="6"/>
      <c r="F44" s="2"/>
      <c r="G44" s="2"/>
      <c r="H44" s="2"/>
      <c r="I44" s="2"/>
      <c r="J44" s="2"/>
      <c r="K44" s="2">
        <v>5000</v>
      </c>
      <c r="L44" s="2"/>
      <c r="M44" s="2"/>
      <c r="N44" s="2"/>
      <c r="O44" s="2"/>
      <c r="P44" s="2"/>
      <c r="Q44" s="2"/>
      <c r="R44" s="2"/>
      <c r="S44" s="2"/>
      <c r="T44" s="6"/>
      <c r="U44" s="22"/>
      <c r="V44" s="22"/>
      <c r="W44" s="22"/>
      <c r="X44" s="22"/>
      <c r="Y44" s="22"/>
      <c r="Z44" s="22"/>
    </row>
    <row r="45" spans="1:26">
      <c r="A45" s="18" t="s">
        <v>104</v>
      </c>
      <c r="B45" s="10">
        <v>129</v>
      </c>
      <c r="C45" s="6" t="s">
        <v>76</v>
      </c>
      <c r="D45" s="6">
        <v>418.21</v>
      </c>
      <c r="E45" s="6">
        <v>418.21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6"/>
      <c r="U45" s="22"/>
      <c r="V45" s="22"/>
      <c r="W45" s="22"/>
      <c r="X45" s="22"/>
      <c r="Y45" s="22"/>
      <c r="Z45" s="22"/>
    </row>
    <row r="46" spans="1:26">
      <c r="A46" s="18" t="s">
        <v>104</v>
      </c>
      <c r="B46" s="10">
        <v>130</v>
      </c>
      <c r="C46" s="6" t="s">
        <v>77</v>
      </c>
      <c r="D46" s="6">
        <v>2</v>
      </c>
      <c r="E46" s="6">
        <v>2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6"/>
      <c r="U46" s="22"/>
      <c r="V46" s="22"/>
      <c r="W46" s="22"/>
      <c r="X46" s="22"/>
      <c r="Y46" s="22"/>
      <c r="Z46" s="22"/>
    </row>
    <row r="47" spans="1:26">
      <c r="A47" s="18" t="s">
        <v>104</v>
      </c>
      <c r="B47" s="10">
        <v>131</v>
      </c>
      <c r="C47" s="6" t="s">
        <v>83</v>
      </c>
      <c r="D47" s="6">
        <v>58.86</v>
      </c>
      <c r="E47" s="6"/>
      <c r="F47" s="2"/>
      <c r="G47" s="2"/>
      <c r="H47" s="2"/>
      <c r="I47" s="2"/>
      <c r="J47" s="2"/>
      <c r="K47" s="2"/>
      <c r="L47" s="2">
        <v>15.06</v>
      </c>
      <c r="M47" s="2">
        <v>43.8</v>
      </c>
      <c r="N47" s="2"/>
      <c r="O47" s="2"/>
      <c r="P47" s="2"/>
      <c r="Q47" s="2"/>
      <c r="R47" s="2"/>
      <c r="S47" s="2"/>
      <c r="T47" s="6"/>
      <c r="U47" s="22"/>
      <c r="V47" s="22"/>
      <c r="W47" s="22"/>
      <c r="X47" s="22"/>
      <c r="Y47" s="22"/>
      <c r="Z47" s="22"/>
    </row>
    <row r="48" spans="1:26">
      <c r="A48" s="18" t="s">
        <v>105</v>
      </c>
      <c r="B48" s="10">
        <v>132</v>
      </c>
      <c r="C48" s="6" t="s">
        <v>78</v>
      </c>
      <c r="D48" s="6">
        <v>9</v>
      </c>
      <c r="E48" s="6"/>
      <c r="F48" s="2"/>
      <c r="G48" s="2"/>
      <c r="H48" s="2">
        <v>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6"/>
      <c r="U48" s="22"/>
      <c r="V48" s="22"/>
      <c r="W48" s="22"/>
      <c r="X48" s="22"/>
      <c r="Y48" s="22"/>
      <c r="Z48" s="22"/>
    </row>
    <row r="49" spans="1:26">
      <c r="A49" s="18" t="s">
        <v>105</v>
      </c>
      <c r="B49" s="10">
        <v>133</v>
      </c>
      <c r="C49" s="6" t="s">
        <v>76</v>
      </c>
      <c r="D49" s="6">
        <v>425.37</v>
      </c>
      <c r="E49" s="6">
        <v>425.37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6"/>
      <c r="U49" s="22"/>
      <c r="V49" s="22"/>
      <c r="W49" s="22"/>
      <c r="X49" s="22"/>
      <c r="Y49" s="22"/>
      <c r="Z49" s="22"/>
    </row>
    <row r="50" spans="1:26">
      <c r="A50" s="18" t="s">
        <v>105</v>
      </c>
      <c r="B50" s="10">
        <v>134</v>
      </c>
      <c r="C50" s="6" t="s">
        <v>77</v>
      </c>
      <c r="D50" s="6">
        <v>2</v>
      </c>
      <c r="E50" s="6">
        <v>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6"/>
      <c r="U50" s="22"/>
      <c r="V50" s="22"/>
      <c r="W50" s="22"/>
      <c r="X50" s="22"/>
      <c r="Y50" s="22"/>
      <c r="Z50" s="22"/>
    </row>
    <row r="51" spans="1:26">
      <c r="A51" s="18" t="s">
        <v>105</v>
      </c>
      <c r="B51" s="10">
        <v>135</v>
      </c>
      <c r="C51" s="6" t="s">
        <v>83</v>
      </c>
      <c r="D51" s="6">
        <v>120</v>
      </c>
      <c r="E51" s="6"/>
      <c r="F51" s="2"/>
      <c r="G51" s="2">
        <v>120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6"/>
      <c r="U51" s="22"/>
      <c r="V51" s="22"/>
      <c r="W51" s="22"/>
      <c r="X51" s="22"/>
      <c r="Y51" s="22"/>
      <c r="Z51" s="22"/>
    </row>
    <row r="52" spans="1:26">
      <c r="A52" s="18" t="s">
        <v>107</v>
      </c>
      <c r="B52" s="10">
        <v>136</v>
      </c>
      <c r="C52" s="6" t="s">
        <v>76</v>
      </c>
      <c r="D52" s="6">
        <v>419.2</v>
      </c>
      <c r="E52" s="6">
        <v>419.2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6"/>
      <c r="U52" s="22"/>
      <c r="V52" s="22"/>
      <c r="W52" s="22"/>
      <c r="X52" s="22"/>
      <c r="Y52" s="22"/>
      <c r="Z52" s="22"/>
    </row>
    <row r="53" spans="1:26" ht="15.75" thickBot="1">
      <c r="A53" s="18" t="s">
        <v>107</v>
      </c>
      <c r="B53" s="10">
        <v>137</v>
      </c>
      <c r="C53" s="6" t="s">
        <v>77</v>
      </c>
      <c r="D53" s="6">
        <v>2</v>
      </c>
      <c r="E53" s="6">
        <v>2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6"/>
      <c r="U53" s="22"/>
      <c r="V53" s="22"/>
      <c r="W53" s="22"/>
      <c r="X53" s="22"/>
      <c r="Y53" s="22"/>
      <c r="Z53" s="22"/>
    </row>
    <row r="54" spans="1:26" ht="16.5" thickTop="1" thickBot="1">
      <c r="A54" s="20" t="s">
        <v>4</v>
      </c>
      <c r="B54" s="1"/>
      <c r="C54" s="4"/>
      <c r="D54" s="28">
        <f>SUM(D26:D53)</f>
        <v>9335.9400000000023</v>
      </c>
      <c r="E54" s="28">
        <f t="shared" ref="E54:M54" si="1">SUM(E26:E53)</f>
        <v>2545.19</v>
      </c>
      <c r="F54" s="28">
        <f t="shared" si="1"/>
        <v>66</v>
      </c>
      <c r="G54" s="28">
        <f t="shared" si="1"/>
        <v>120</v>
      </c>
      <c r="H54" s="28">
        <f t="shared" si="1"/>
        <v>237</v>
      </c>
      <c r="I54" s="28">
        <f t="shared" si="1"/>
        <v>93.99</v>
      </c>
      <c r="J54" s="28">
        <f t="shared" si="1"/>
        <v>218</v>
      </c>
      <c r="K54" s="28">
        <f t="shared" si="1"/>
        <v>5000</v>
      </c>
      <c r="L54" s="28">
        <f t="shared" si="1"/>
        <v>57.96</v>
      </c>
      <c r="M54" s="28">
        <f t="shared" si="1"/>
        <v>997.8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2"/>
      <c r="Z54" s="22"/>
    </row>
    <row r="55" spans="1:26" ht="15.75" thickTop="1">
      <c r="A55" s="1" t="s">
        <v>7</v>
      </c>
      <c r="B55" s="2"/>
      <c r="C55" s="5"/>
      <c r="D55" s="6"/>
      <c r="E55" s="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6"/>
      <c r="U55" s="22"/>
      <c r="V55" s="22"/>
      <c r="W55" s="22"/>
      <c r="X55" s="22"/>
      <c r="Y55" s="22"/>
      <c r="Z55" s="22"/>
    </row>
    <row r="56" spans="1:26">
      <c r="A56" s="1" t="s">
        <v>52</v>
      </c>
      <c r="B56" s="2"/>
      <c r="C56" s="5"/>
      <c r="D56" s="6">
        <f>SUM(D5)</f>
        <v>7589.27</v>
      </c>
      <c r="E56" s="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6"/>
      <c r="U56" s="22"/>
      <c r="V56" s="22"/>
      <c r="W56" s="22"/>
      <c r="X56" s="22"/>
      <c r="Y56" s="22"/>
      <c r="Z56" s="22"/>
    </row>
    <row r="57" spans="1:26">
      <c r="A57" s="1" t="s">
        <v>53</v>
      </c>
      <c r="B57" s="1"/>
      <c r="C57" s="4"/>
      <c r="D57" s="21">
        <f>SUM(D6)</f>
        <v>7456.18</v>
      </c>
      <c r="E57" s="2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6"/>
      <c r="U57" s="22"/>
      <c r="V57" s="22"/>
      <c r="W57" s="22"/>
      <c r="X57" s="22"/>
      <c r="Y57" s="22"/>
      <c r="Z57" s="22"/>
    </row>
    <row r="58" spans="1:26">
      <c r="A58" s="1" t="s">
        <v>8</v>
      </c>
      <c r="B58" s="1"/>
      <c r="C58" s="4"/>
      <c r="D58" s="21">
        <f>D21</f>
        <v>6673.8</v>
      </c>
      <c r="E58" s="2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6"/>
      <c r="U58" s="22"/>
      <c r="V58" s="22"/>
      <c r="W58" s="22"/>
      <c r="X58" s="22"/>
      <c r="Y58" s="22"/>
      <c r="Z58" s="22"/>
    </row>
    <row r="59" spans="1:26">
      <c r="A59" s="1" t="s">
        <v>60</v>
      </c>
      <c r="B59" s="1"/>
      <c r="C59" s="4"/>
      <c r="D59" s="21">
        <v>59.65</v>
      </c>
      <c r="E59" s="2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6"/>
      <c r="U59" s="22"/>
      <c r="V59" s="22"/>
      <c r="W59" s="22"/>
      <c r="X59" s="22"/>
      <c r="Y59" s="22"/>
      <c r="Z59" s="22"/>
    </row>
    <row r="60" spans="1:26">
      <c r="A60" s="1"/>
      <c r="B60" s="1"/>
      <c r="C60" s="4"/>
      <c r="D60" s="21"/>
      <c r="E60" s="2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6"/>
      <c r="U60" s="22"/>
      <c r="V60" s="22"/>
      <c r="W60" s="22"/>
      <c r="X60" s="22"/>
      <c r="Y60" s="22"/>
      <c r="Z60" s="22"/>
    </row>
    <row r="61" spans="1:26" ht="15.75" thickBot="1">
      <c r="A61" s="1" t="s">
        <v>9</v>
      </c>
      <c r="B61" s="1"/>
      <c r="C61" s="4"/>
      <c r="D61" s="21">
        <f>D54</f>
        <v>9335.9400000000023</v>
      </c>
      <c r="E61" s="2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6"/>
      <c r="U61" s="22"/>
      <c r="V61" s="22"/>
      <c r="W61" s="22"/>
      <c r="X61" s="22"/>
      <c r="Y61" s="22"/>
      <c r="Z61" s="22"/>
    </row>
    <row r="62" spans="1:26" ht="16.5" thickTop="1" thickBot="1">
      <c r="A62" s="1" t="s">
        <v>55</v>
      </c>
      <c r="B62" s="1"/>
      <c r="C62" s="4"/>
      <c r="D62" s="28">
        <f>SUM(D56+D58-D61)</f>
        <v>4927.1299999999974</v>
      </c>
      <c r="E62" s="2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6"/>
      <c r="U62" s="22"/>
      <c r="V62" s="22"/>
      <c r="W62" s="22"/>
      <c r="X62" s="22"/>
      <c r="Y62" s="22"/>
      <c r="Z62" s="22"/>
    </row>
    <row r="63" spans="1:26" ht="15.75" thickTop="1">
      <c r="A63" s="1" t="s">
        <v>54</v>
      </c>
      <c r="B63" s="1"/>
      <c r="C63" s="4"/>
      <c r="D63" s="21">
        <f>SUM(D57+D59)</f>
        <v>7515.83</v>
      </c>
      <c r="E63" s="2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6"/>
      <c r="U63" s="22"/>
      <c r="V63" s="22"/>
      <c r="W63" s="22"/>
      <c r="X63" s="22"/>
      <c r="Y63" s="22"/>
      <c r="Z63" s="22"/>
    </row>
    <row r="64" spans="1:26">
      <c r="A64" s="1"/>
      <c r="B64" s="1"/>
      <c r="C64" s="4"/>
      <c r="D64" s="21"/>
      <c r="E64" s="2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6"/>
      <c r="U64" s="22"/>
      <c r="V64" s="22"/>
      <c r="W64" s="22"/>
      <c r="X64" s="22"/>
      <c r="Y64" s="22"/>
      <c r="Z64" s="22"/>
    </row>
    <row r="65" spans="1:26">
      <c r="A65" s="1" t="s">
        <v>67</v>
      </c>
      <c r="B65" s="1"/>
      <c r="C65" s="4"/>
      <c r="D65" s="21"/>
      <c r="E65" s="2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6"/>
      <c r="U65" s="22"/>
      <c r="V65" s="22"/>
      <c r="W65" s="22"/>
      <c r="X65" s="22"/>
      <c r="Y65" s="22"/>
      <c r="Z65" s="22"/>
    </row>
    <row r="66" spans="1:26">
      <c r="A66" s="1" t="s">
        <v>51</v>
      </c>
      <c r="B66" s="1"/>
      <c r="C66" s="4"/>
      <c r="D66" s="21">
        <f>SUM(D62)</f>
        <v>4927.1299999999974</v>
      </c>
      <c r="E66" s="21"/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  <c r="T66" s="6"/>
      <c r="U66" s="22"/>
      <c r="V66" s="22"/>
      <c r="W66" s="22"/>
      <c r="X66" s="22"/>
      <c r="Y66" s="22"/>
      <c r="Z66" s="22"/>
    </row>
    <row r="67" spans="1:26">
      <c r="A67" s="1" t="s">
        <v>10</v>
      </c>
      <c r="B67" s="1"/>
      <c r="C67" s="4"/>
      <c r="D67" s="21">
        <v>7515.83</v>
      </c>
      <c r="E67" s="21"/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"/>
      <c r="T67" s="6"/>
      <c r="U67" s="22"/>
      <c r="V67" s="22"/>
      <c r="W67" s="22"/>
      <c r="X67" s="22"/>
      <c r="Y67" s="22"/>
      <c r="Z67" s="22"/>
    </row>
    <row r="68" spans="1:26">
      <c r="A68" s="1" t="s">
        <v>11</v>
      </c>
      <c r="B68" s="1"/>
      <c r="C68" s="5"/>
      <c r="D68" s="21">
        <v>0</v>
      </c>
      <c r="E68" s="21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"/>
      <c r="T68" s="6"/>
      <c r="U68" s="22"/>
      <c r="V68" s="22"/>
      <c r="W68" s="22"/>
      <c r="X68" s="22"/>
      <c r="Y68" s="22"/>
      <c r="Z68" s="22"/>
    </row>
    <row r="69" spans="1:26">
      <c r="A69" s="1" t="s">
        <v>12</v>
      </c>
      <c r="B69" s="1"/>
      <c r="C69" s="5"/>
      <c r="D69" s="21"/>
      <c r="E69" s="2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6"/>
      <c r="U69" s="22"/>
      <c r="V69" s="22"/>
      <c r="W69" s="22"/>
      <c r="X69" s="22"/>
      <c r="Y69" s="22"/>
      <c r="Z69" s="22"/>
    </row>
    <row r="70" spans="1:26">
      <c r="A70" s="2"/>
      <c r="B70" s="2"/>
      <c r="C70" s="5"/>
      <c r="D70" s="31"/>
      <c r="E70" s="3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6"/>
      <c r="U70" s="22"/>
      <c r="V70" s="22"/>
      <c r="W70" s="22"/>
      <c r="X70" s="22"/>
      <c r="Y70" s="22"/>
      <c r="Z70" s="22"/>
    </row>
    <row r="71" spans="1:26" ht="15.75" thickBot="1">
      <c r="A71" s="1"/>
      <c r="B71" s="1"/>
      <c r="C71" s="4"/>
      <c r="D71" s="21">
        <v>0</v>
      </c>
      <c r="E71" s="2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6"/>
      <c r="U71" s="22"/>
      <c r="V71" s="22"/>
      <c r="W71" s="22"/>
      <c r="X71" s="22"/>
      <c r="Y71" s="22"/>
      <c r="Z71" s="22"/>
    </row>
    <row r="72" spans="1:26" ht="16.5" thickTop="1" thickBot="1">
      <c r="A72" s="1" t="s">
        <v>13</v>
      </c>
      <c r="B72" s="1"/>
      <c r="C72" s="4"/>
      <c r="D72" s="28">
        <f>SUM(D4+D21-D54+ D59)</f>
        <v>12442.959999999997</v>
      </c>
      <c r="E72" s="2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6"/>
      <c r="U72" s="22"/>
      <c r="V72" s="22"/>
      <c r="W72" s="22"/>
      <c r="X72" s="22"/>
      <c r="Y72" s="22"/>
      <c r="Z72" s="22"/>
    </row>
    <row r="73" spans="1:26" ht="15.75" thickTop="1">
      <c r="A73" s="6"/>
      <c r="B73" s="2"/>
      <c r="C73" s="5"/>
      <c r="D73" s="6"/>
      <c r="E73" s="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6"/>
      <c r="U73" s="22"/>
      <c r="V73" s="22"/>
      <c r="W73" s="22"/>
      <c r="X73" s="22"/>
      <c r="Y73" s="22"/>
      <c r="Z73" s="22"/>
    </row>
    <row r="74" spans="1:26">
      <c r="A74" s="6"/>
      <c r="B74" s="2"/>
      <c r="C74" s="6"/>
      <c r="D74" s="6"/>
      <c r="E74" s="6"/>
      <c r="F74" s="6"/>
      <c r="G74" s="6"/>
      <c r="H74" s="1"/>
      <c r="I74" s="2"/>
      <c r="J74" s="2"/>
      <c r="K74" s="2"/>
      <c r="L74" s="2"/>
      <c r="M74" s="2"/>
      <c r="N74" s="2"/>
      <c r="O74" s="6"/>
      <c r="P74" s="1"/>
      <c r="Q74" s="2"/>
      <c r="R74" s="2"/>
      <c r="S74" s="2"/>
      <c r="T74" s="6"/>
      <c r="U74" s="22"/>
      <c r="V74" s="22"/>
      <c r="W74" s="22"/>
      <c r="X74" s="22"/>
      <c r="Y74" s="22"/>
      <c r="Z74" s="22"/>
    </row>
    <row r="75" spans="1:26">
      <c r="A75" s="1" t="s">
        <v>14</v>
      </c>
      <c r="B75" s="2"/>
      <c r="C75" s="5"/>
      <c r="D75" s="6"/>
      <c r="E75" s="6"/>
      <c r="F75" s="2"/>
      <c r="G75" s="2"/>
      <c r="H75" s="1"/>
      <c r="I75" s="2"/>
      <c r="J75" s="2"/>
      <c r="K75" s="2"/>
      <c r="L75" s="2"/>
      <c r="M75" s="2"/>
      <c r="N75" s="2"/>
      <c r="O75" s="6"/>
      <c r="P75" s="1"/>
      <c r="Q75" s="2"/>
      <c r="R75" s="2"/>
      <c r="S75" s="2"/>
      <c r="T75" s="6"/>
      <c r="U75" s="22"/>
      <c r="V75" s="22"/>
      <c r="W75" s="22"/>
      <c r="X75" s="22"/>
      <c r="Y75" s="22"/>
      <c r="Z75" s="22"/>
    </row>
    <row r="76" spans="1:26">
      <c r="A76" s="1" t="s">
        <v>15</v>
      </c>
      <c r="B76" s="2"/>
      <c r="C76" s="6"/>
      <c r="D76" s="6"/>
      <c r="E76" s="6"/>
      <c r="F76" s="2"/>
      <c r="G76" s="2"/>
      <c r="H76" s="2"/>
      <c r="I76" s="2"/>
      <c r="J76" s="2"/>
      <c r="K76" s="2"/>
      <c r="L76" s="2"/>
      <c r="M76" s="2"/>
      <c r="N76" s="2"/>
      <c r="O76" s="6"/>
      <c r="P76" s="1"/>
      <c r="Q76" s="2"/>
      <c r="R76" s="2"/>
      <c r="S76" s="2"/>
      <c r="T76" s="6"/>
      <c r="U76" s="22"/>
      <c r="V76" s="22"/>
      <c r="W76" s="22"/>
      <c r="X76" s="22"/>
      <c r="Y76" s="22"/>
      <c r="Z76" s="22"/>
    </row>
    <row r="77" spans="1:26">
      <c r="A77" s="1" t="s">
        <v>16</v>
      </c>
      <c r="B77" s="2"/>
      <c r="C77" s="5"/>
      <c r="D77" s="6"/>
      <c r="E77" s="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6"/>
      <c r="U77" s="22"/>
      <c r="V77" s="22"/>
      <c r="W77" s="22"/>
      <c r="X77" s="22"/>
      <c r="Y77" s="22"/>
      <c r="Z77" s="22"/>
    </row>
    <row r="78" spans="1:26">
      <c r="A78" s="1" t="s">
        <v>17</v>
      </c>
      <c r="B78" s="6"/>
      <c r="C78" s="6"/>
      <c r="D78" s="6"/>
      <c r="E78" s="6"/>
      <c r="F78" s="6"/>
      <c r="G78" s="6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6"/>
      <c r="U78" s="22"/>
      <c r="V78" s="22"/>
      <c r="W78" s="22"/>
      <c r="X78" s="22"/>
      <c r="Y78" s="22"/>
      <c r="Z78" s="22"/>
    </row>
    <row r="79" spans="1:26">
      <c r="A79" s="1" t="s">
        <v>18</v>
      </c>
      <c r="B79" s="6"/>
      <c r="C79" s="6"/>
      <c r="D79" s="6"/>
      <c r="E79" s="6"/>
      <c r="F79" s="6"/>
      <c r="G79" s="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6"/>
      <c r="U79" s="22"/>
      <c r="V79" s="22"/>
      <c r="W79" s="22"/>
      <c r="X79" s="22"/>
      <c r="Y79" s="22"/>
      <c r="Z79" s="22"/>
    </row>
    <row r="80" spans="1:26">
      <c r="A80" s="1" t="s">
        <v>19</v>
      </c>
      <c r="B80" s="6"/>
      <c r="C80" s="5"/>
      <c r="D80" s="6"/>
      <c r="E80" s="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6"/>
      <c r="U80" s="22"/>
      <c r="V80" s="22"/>
      <c r="W80" s="22"/>
      <c r="X80" s="22"/>
      <c r="Y80" s="22"/>
      <c r="Z80" s="22"/>
    </row>
    <row r="81" spans="1:26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</sheetData>
  <mergeCells count="3">
    <mergeCell ref="F1:I1"/>
    <mergeCell ref="J1:N1"/>
    <mergeCell ref="O1:X1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CA5A2-B2B0-4C88-B05F-CBFF0659664D}">
  <dimension ref="R1:U5"/>
  <sheetViews>
    <sheetView rightToLeft="1" topLeftCell="B1" workbookViewId="0">
      <selection activeCell="S3" sqref="S3"/>
    </sheetView>
  </sheetViews>
  <sheetFormatPr defaultRowHeight="15"/>
  <cols>
    <col min="19" max="19" width="7.7109375" customWidth="1"/>
    <col min="20" max="20" width="10" bestFit="1" customWidth="1"/>
    <col min="21" max="21" width="10.7109375" bestFit="1" customWidth="1"/>
  </cols>
  <sheetData>
    <row r="1" spans="18:21">
      <c r="R1" t="s">
        <v>85</v>
      </c>
      <c r="S1">
        <v>36</v>
      </c>
      <c r="T1">
        <v>875523107</v>
      </c>
      <c r="U1" s="32">
        <v>43578</v>
      </c>
    </row>
    <row r="2" spans="18:21">
      <c r="R2" t="s">
        <v>92</v>
      </c>
      <c r="S2">
        <v>30</v>
      </c>
      <c r="T2">
        <v>239503167</v>
      </c>
      <c r="U2" s="32">
        <v>43630</v>
      </c>
    </row>
    <row r="5" spans="18:21">
      <c r="S5">
        <f>SUM(S1:S4)</f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1"/>
  <sheetViews>
    <sheetView workbookViewId="0">
      <selection activeCell="E7" sqref="E7"/>
    </sheetView>
  </sheetViews>
  <sheetFormatPr defaultRowHeight="15"/>
  <cols>
    <col min="1" max="1" width="19.42578125" style="33" customWidth="1"/>
    <col min="2" max="2" width="13" style="33" customWidth="1"/>
    <col min="3" max="3" width="11.140625" style="35" customWidth="1"/>
    <col min="4" max="4" width="13.140625" style="34" customWidth="1"/>
    <col min="5" max="5" width="12.5703125" style="33" customWidth="1"/>
    <col min="6" max="6" width="12.7109375" style="33" customWidth="1"/>
    <col min="7" max="7" width="11" style="34" customWidth="1"/>
    <col min="8" max="16384" width="9.140625" style="34"/>
  </cols>
  <sheetData>
    <row r="1" spans="1:6" s="12" customFormat="1">
      <c r="A1" s="13"/>
      <c r="B1" s="12" t="s">
        <v>31</v>
      </c>
      <c r="C1" s="12" t="s">
        <v>58</v>
      </c>
      <c r="D1" s="12" t="s">
        <v>31</v>
      </c>
      <c r="E1" s="13" t="s">
        <v>32</v>
      </c>
      <c r="F1" s="13" t="s">
        <v>31</v>
      </c>
    </row>
    <row r="2" spans="1:6" s="12" customFormat="1">
      <c r="A2" s="13"/>
      <c r="B2" s="12" t="s">
        <v>33</v>
      </c>
      <c r="C2" s="12" t="s">
        <v>33</v>
      </c>
      <c r="D2" s="12" t="s">
        <v>33</v>
      </c>
      <c r="E2" s="13" t="s">
        <v>33</v>
      </c>
      <c r="F2" s="13" t="s">
        <v>33</v>
      </c>
    </row>
    <row r="3" spans="1:6" s="12" customFormat="1">
      <c r="A3" s="13"/>
      <c r="B3" s="12" t="s">
        <v>56</v>
      </c>
      <c r="C3" s="12" t="s">
        <v>61</v>
      </c>
      <c r="D3" s="12" t="s">
        <v>59</v>
      </c>
      <c r="E3" s="13" t="s">
        <v>59</v>
      </c>
      <c r="F3" s="13" t="s">
        <v>99</v>
      </c>
    </row>
    <row r="4" spans="1:6">
      <c r="A4" s="33" t="s">
        <v>28</v>
      </c>
      <c r="B4" s="33">
        <v>3500</v>
      </c>
      <c r="C4" s="33">
        <v>3500</v>
      </c>
      <c r="D4" s="33">
        <v>3500</v>
      </c>
      <c r="E4" s="33">
        <v>3500</v>
      </c>
      <c r="F4" s="33">
        <v>3500</v>
      </c>
    </row>
    <row r="5" spans="1:6">
      <c r="A5" s="33" t="s">
        <v>21</v>
      </c>
      <c r="B5" s="33">
        <v>60</v>
      </c>
      <c r="C5" s="33">
        <v>30</v>
      </c>
      <c r="D5" s="33">
        <v>50</v>
      </c>
      <c r="E5" s="33">
        <v>38.799999999999997</v>
      </c>
      <c r="F5" s="33">
        <v>60</v>
      </c>
    </row>
    <row r="6" spans="1:6">
      <c r="A6" s="33" t="s">
        <v>34</v>
      </c>
      <c r="B6" s="33">
        <v>45</v>
      </c>
      <c r="C6" s="33">
        <v>0</v>
      </c>
      <c r="D6" s="33">
        <v>45</v>
      </c>
      <c r="E6" s="33">
        <v>59.65</v>
      </c>
      <c r="F6" s="33">
        <v>45</v>
      </c>
    </row>
    <row r="7" spans="1:6">
      <c r="A7" s="33" t="s">
        <v>37</v>
      </c>
      <c r="B7" s="33">
        <v>65</v>
      </c>
      <c r="C7" s="33">
        <v>65</v>
      </c>
      <c r="D7" s="33">
        <v>65</v>
      </c>
      <c r="E7" s="33">
        <v>65</v>
      </c>
      <c r="F7" s="33">
        <v>65</v>
      </c>
    </row>
    <row r="8" spans="1:6">
      <c r="A8" s="33" t="s">
        <v>38</v>
      </c>
      <c r="B8" s="33">
        <v>2000</v>
      </c>
      <c r="C8" s="33">
        <v>1990</v>
      </c>
      <c r="D8" s="33">
        <v>2000</v>
      </c>
      <c r="E8" s="33">
        <v>3070</v>
      </c>
      <c r="F8" s="33">
        <v>2000</v>
      </c>
    </row>
    <row r="9" spans="1:6">
      <c r="A9" s="33" t="s">
        <v>48</v>
      </c>
      <c r="B9" s="33">
        <v>1500</v>
      </c>
      <c r="C9" s="33">
        <v>2050</v>
      </c>
      <c r="D9" s="33">
        <v>0</v>
      </c>
      <c r="E9" s="33">
        <v>0</v>
      </c>
      <c r="F9" s="33">
        <v>0</v>
      </c>
    </row>
    <row r="10" spans="1:6" s="12" customFormat="1">
      <c r="A10" s="13"/>
      <c r="B10" s="17">
        <f>SUM(B4:B9)</f>
        <v>7170</v>
      </c>
      <c r="C10" s="17">
        <f>SUM(C4:C9)</f>
        <v>7635</v>
      </c>
      <c r="D10" s="17">
        <f>SUM(D4:D9)</f>
        <v>5660</v>
      </c>
      <c r="E10" s="17">
        <f>SUM(E4:E9)</f>
        <v>6733.4500000000007</v>
      </c>
      <c r="F10" s="13">
        <v>7170</v>
      </c>
    </row>
    <row r="11" spans="1:6">
      <c r="B11" s="35"/>
      <c r="C11" s="34"/>
    </row>
    <row r="12" spans="1:6">
      <c r="B12" s="35"/>
      <c r="C12" s="34"/>
    </row>
    <row r="13" spans="1:6" s="12" customFormat="1">
      <c r="A13" s="13"/>
      <c r="B13" s="12" t="s">
        <v>31</v>
      </c>
      <c r="C13" s="12" t="s">
        <v>32</v>
      </c>
      <c r="D13" s="12" t="s">
        <v>31</v>
      </c>
      <c r="E13" s="13" t="s">
        <v>32</v>
      </c>
      <c r="F13" s="13" t="s">
        <v>31</v>
      </c>
    </row>
    <row r="14" spans="1:6" s="12" customFormat="1">
      <c r="A14" s="13"/>
      <c r="B14" s="12" t="s">
        <v>35</v>
      </c>
      <c r="C14" s="12" t="s">
        <v>35</v>
      </c>
      <c r="D14" s="12" t="s">
        <v>35</v>
      </c>
      <c r="E14" s="13" t="s">
        <v>35</v>
      </c>
      <c r="F14" s="13" t="s">
        <v>35</v>
      </c>
    </row>
    <row r="15" spans="1:6" s="12" customFormat="1">
      <c r="A15" s="13"/>
      <c r="B15" s="12" t="s">
        <v>56</v>
      </c>
      <c r="C15" s="12" t="s">
        <v>61</v>
      </c>
      <c r="D15" s="12" t="s">
        <v>59</v>
      </c>
      <c r="E15" s="13" t="s">
        <v>59</v>
      </c>
      <c r="F15" s="13" t="s">
        <v>99</v>
      </c>
    </row>
    <row r="16" spans="1:6">
      <c r="A16" s="33" t="s">
        <v>39</v>
      </c>
      <c r="B16" s="33">
        <v>400</v>
      </c>
      <c r="C16" s="33">
        <v>100</v>
      </c>
      <c r="D16" s="33">
        <v>400</v>
      </c>
      <c r="E16" s="33">
        <v>120</v>
      </c>
      <c r="F16" s="33">
        <v>400</v>
      </c>
    </row>
    <row r="17" spans="1:6">
      <c r="A17" s="33" t="s">
        <v>40</v>
      </c>
      <c r="B17" s="33">
        <v>100</v>
      </c>
      <c r="C17" s="33">
        <v>58</v>
      </c>
      <c r="D17" s="33">
        <v>100</v>
      </c>
      <c r="E17" s="33">
        <v>87</v>
      </c>
      <c r="F17" s="33">
        <v>100</v>
      </c>
    </row>
    <row r="18" spans="1:6">
      <c r="A18" s="33" t="s">
        <v>46</v>
      </c>
      <c r="B18" s="33">
        <v>150</v>
      </c>
      <c r="C18" s="33">
        <v>150</v>
      </c>
      <c r="D18" s="33">
        <v>150</v>
      </c>
      <c r="E18" s="33">
        <v>150</v>
      </c>
      <c r="F18" s="33">
        <v>150</v>
      </c>
    </row>
    <row r="19" spans="1:6">
      <c r="A19" s="33" t="s">
        <v>41</v>
      </c>
      <c r="B19" s="33">
        <v>300</v>
      </c>
      <c r="C19" s="33">
        <v>218</v>
      </c>
      <c r="D19" s="33">
        <v>225</v>
      </c>
      <c r="E19" s="33">
        <v>218</v>
      </c>
      <c r="F19" s="33">
        <v>230</v>
      </c>
    </row>
    <row r="20" spans="1:6">
      <c r="A20" s="33" t="s">
        <v>42</v>
      </c>
      <c r="B20" s="33">
        <v>2500</v>
      </c>
      <c r="C20" s="33">
        <v>2443.63</v>
      </c>
      <c r="D20" s="33">
        <v>2500</v>
      </c>
      <c r="E20" s="33">
        <v>2545.19</v>
      </c>
      <c r="F20" s="33">
        <v>2550</v>
      </c>
    </row>
    <row r="21" spans="1:6">
      <c r="A21" s="33" t="s">
        <v>43</v>
      </c>
      <c r="B21" s="33">
        <v>300</v>
      </c>
      <c r="C21" s="33">
        <v>0</v>
      </c>
      <c r="D21" s="33">
        <v>300</v>
      </c>
      <c r="E21" s="33">
        <v>997.8</v>
      </c>
      <c r="F21" s="33">
        <v>700</v>
      </c>
    </row>
    <row r="22" spans="1:6">
      <c r="A22" s="33" t="s">
        <v>36</v>
      </c>
      <c r="B22" s="33">
        <v>90</v>
      </c>
      <c r="C22" s="33">
        <v>90.71</v>
      </c>
      <c r="D22" s="33">
        <v>95</v>
      </c>
      <c r="E22" s="33">
        <v>93.99</v>
      </c>
      <c r="F22" s="33">
        <v>100</v>
      </c>
    </row>
    <row r="23" spans="1:6">
      <c r="A23" s="33" t="s">
        <v>44</v>
      </c>
      <c r="B23" s="33">
        <v>2000</v>
      </c>
      <c r="C23" s="33">
        <v>300</v>
      </c>
      <c r="D23" s="33">
        <v>2000</v>
      </c>
      <c r="E23" s="33">
        <v>0</v>
      </c>
      <c r="F23" s="33">
        <v>1000</v>
      </c>
    </row>
    <row r="24" spans="1:6">
      <c r="A24" s="33" t="s">
        <v>45</v>
      </c>
      <c r="B24" s="33">
        <v>5000</v>
      </c>
      <c r="C24" s="33">
        <v>0</v>
      </c>
      <c r="D24" s="33">
        <v>5000</v>
      </c>
      <c r="E24" s="33">
        <v>5000</v>
      </c>
      <c r="F24" s="33">
        <v>0</v>
      </c>
    </row>
    <row r="25" spans="1:6">
      <c r="A25" s="33" t="s">
        <v>21</v>
      </c>
      <c r="B25" s="33">
        <v>50</v>
      </c>
      <c r="C25" s="33">
        <v>38.799999999999997</v>
      </c>
      <c r="D25" s="33">
        <v>50</v>
      </c>
      <c r="E25" s="33">
        <v>66</v>
      </c>
      <c r="F25" s="33">
        <v>50</v>
      </c>
    </row>
    <row r="26" spans="1:6">
      <c r="A26" s="33" t="s">
        <v>50</v>
      </c>
      <c r="B26" s="33">
        <v>3300</v>
      </c>
      <c r="C26" s="33">
        <v>3544</v>
      </c>
      <c r="D26" s="33">
        <v>0</v>
      </c>
      <c r="E26" s="33">
        <v>57.96</v>
      </c>
      <c r="F26" s="33">
        <v>200</v>
      </c>
    </row>
    <row r="27" spans="1:6">
      <c r="B27" s="13">
        <f t="shared" ref="B27:F27" si="0">SUM(B16:B26)</f>
        <v>14190</v>
      </c>
      <c r="C27" s="13">
        <f t="shared" si="0"/>
        <v>6943.14</v>
      </c>
      <c r="D27" s="13">
        <f t="shared" si="0"/>
        <v>10820</v>
      </c>
      <c r="E27" s="13">
        <f t="shared" si="0"/>
        <v>9335.9399999999987</v>
      </c>
      <c r="F27" s="13">
        <f t="shared" si="0"/>
        <v>5480</v>
      </c>
    </row>
    <row r="31" spans="1:6">
      <c r="A31" s="13" t="s">
        <v>109</v>
      </c>
      <c r="B31" s="13">
        <v>15045.45</v>
      </c>
    </row>
    <row r="32" spans="1:6" s="12" customFormat="1">
      <c r="A32" s="13" t="s">
        <v>108</v>
      </c>
      <c r="B32" s="13">
        <f>SUM(B31+E10-E27)</f>
        <v>12442.960000000003</v>
      </c>
      <c r="C32" s="17"/>
      <c r="E32" s="13"/>
      <c r="F32" s="13"/>
    </row>
    <row r="33" spans="1:6" s="12" customFormat="1">
      <c r="A33" s="13"/>
      <c r="B33" s="13"/>
      <c r="C33" s="17"/>
      <c r="E33" s="13"/>
      <c r="F33" s="13"/>
    </row>
    <row r="35" spans="1:6" s="12" customFormat="1">
      <c r="A35" s="13"/>
      <c r="B35" s="13"/>
      <c r="C35" s="17"/>
      <c r="E35" s="13"/>
      <c r="F35" s="13"/>
    </row>
    <row r="41" spans="1:6" s="12" customFormat="1">
      <c r="A41" s="13"/>
      <c r="B41" s="13"/>
      <c r="C41" s="17"/>
      <c r="E41" s="13"/>
      <c r="F41" s="13"/>
    </row>
  </sheetData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2"/>
  <sheetViews>
    <sheetView topLeftCell="A7" workbookViewId="0">
      <selection activeCell="A33" sqref="A33:A34"/>
    </sheetView>
  </sheetViews>
  <sheetFormatPr defaultRowHeight="15"/>
  <cols>
    <col min="1" max="1" width="19" style="9" customWidth="1"/>
    <col min="2" max="3" width="11" style="9" customWidth="1"/>
    <col min="4" max="4" width="9.140625" style="15"/>
  </cols>
  <sheetData>
    <row r="1" spans="1:4" s="12" customFormat="1">
      <c r="A1" s="13" t="s">
        <v>114</v>
      </c>
      <c r="B1" s="13"/>
      <c r="C1" s="13"/>
      <c r="D1" s="16"/>
    </row>
    <row r="2" spans="1:4" s="12" customFormat="1">
      <c r="A2" s="13"/>
      <c r="B2" s="13"/>
      <c r="C2" s="13"/>
      <c r="D2" s="16"/>
    </row>
    <row r="3" spans="1:4" s="12" customFormat="1">
      <c r="A3" s="13"/>
      <c r="B3" s="13" t="s">
        <v>33</v>
      </c>
      <c r="C3" s="13" t="s">
        <v>33</v>
      </c>
      <c r="D3" s="16"/>
    </row>
    <row r="4" spans="1:4" s="12" customFormat="1">
      <c r="A4" s="13"/>
      <c r="B4" s="14" t="s">
        <v>110</v>
      </c>
      <c r="C4" s="14" t="s">
        <v>115</v>
      </c>
      <c r="D4" s="16"/>
    </row>
    <row r="5" spans="1:4">
      <c r="A5" s="9" t="s">
        <v>28</v>
      </c>
      <c r="B5" s="9">
        <v>3500</v>
      </c>
      <c r="C5" s="9">
        <v>3500</v>
      </c>
    </row>
    <row r="6" spans="1:4">
      <c r="A6" s="9" t="s">
        <v>21</v>
      </c>
      <c r="B6" s="9">
        <v>30</v>
      </c>
      <c r="C6" s="9">
        <v>38.799999999999997</v>
      </c>
    </row>
    <row r="7" spans="1:4">
      <c r="A7" s="9" t="s">
        <v>34</v>
      </c>
      <c r="B7" s="9">
        <v>53.68</v>
      </c>
      <c r="C7" s="9">
        <v>59.65</v>
      </c>
    </row>
    <row r="8" spans="1:4">
      <c r="A8" s="9" t="s">
        <v>37</v>
      </c>
      <c r="B8" s="9">
        <v>65</v>
      </c>
      <c r="C8" s="9">
        <v>65</v>
      </c>
    </row>
    <row r="9" spans="1:4">
      <c r="A9" s="9" t="s">
        <v>38</v>
      </c>
      <c r="B9" s="9">
        <v>1990</v>
      </c>
      <c r="C9" s="9">
        <v>3070</v>
      </c>
      <c r="D9" s="15" t="s">
        <v>119</v>
      </c>
    </row>
    <row r="10" spans="1:4">
      <c r="A10" s="9" t="s">
        <v>48</v>
      </c>
      <c r="B10" s="9">
        <v>2050</v>
      </c>
      <c r="C10" s="9">
        <v>0</v>
      </c>
      <c r="D10" s="15" t="s">
        <v>111</v>
      </c>
    </row>
    <row r="11" spans="1:4" s="12" customFormat="1">
      <c r="A11" s="13"/>
      <c r="B11" s="13">
        <f>SUM(B5:B10)</f>
        <v>7688.68</v>
      </c>
      <c r="C11" s="13">
        <f>SUM(C5:C10)</f>
        <v>6733.4500000000007</v>
      </c>
      <c r="D11" s="16"/>
    </row>
    <row r="14" spans="1:4" s="12" customFormat="1">
      <c r="A14" s="13"/>
      <c r="B14" s="13"/>
      <c r="C14" s="13"/>
      <c r="D14" s="16"/>
    </row>
    <row r="15" spans="1:4" s="12" customFormat="1">
      <c r="A15" s="13"/>
      <c r="B15" s="13" t="s">
        <v>35</v>
      </c>
      <c r="C15" s="13" t="s">
        <v>35</v>
      </c>
      <c r="D15" s="16"/>
    </row>
    <row r="16" spans="1:4" s="12" customFormat="1">
      <c r="A16" s="13"/>
      <c r="B16" s="14" t="s">
        <v>110</v>
      </c>
      <c r="C16" s="14" t="s">
        <v>115</v>
      </c>
      <c r="D16" s="16"/>
    </row>
    <row r="17" spans="1:4">
      <c r="A17" s="9" t="s">
        <v>39</v>
      </c>
      <c r="B17" s="9">
        <v>100</v>
      </c>
      <c r="C17" s="9">
        <v>120</v>
      </c>
      <c r="D17" s="15" t="s">
        <v>118</v>
      </c>
    </row>
    <row r="18" spans="1:4">
      <c r="A18" s="9" t="s">
        <v>40</v>
      </c>
      <c r="B18" s="9">
        <v>58</v>
      </c>
      <c r="C18" s="9">
        <v>87</v>
      </c>
      <c r="D18" s="15" t="s">
        <v>112</v>
      </c>
    </row>
    <row r="19" spans="1:4">
      <c r="A19" s="9" t="s">
        <v>46</v>
      </c>
      <c r="B19" s="9">
        <v>150</v>
      </c>
      <c r="C19" s="9">
        <v>150</v>
      </c>
    </row>
    <row r="20" spans="1:4">
      <c r="A20" s="9" t="s">
        <v>41</v>
      </c>
      <c r="B20" s="9">
        <v>218</v>
      </c>
      <c r="C20" s="9">
        <v>218</v>
      </c>
    </row>
    <row r="21" spans="1:4">
      <c r="A21" s="9" t="s">
        <v>42</v>
      </c>
      <c r="B21" s="9">
        <v>2443.63</v>
      </c>
      <c r="C21" s="9">
        <v>2545.19</v>
      </c>
    </row>
    <row r="22" spans="1:4">
      <c r="A22" s="9" t="s">
        <v>43</v>
      </c>
      <c r="B22" s="9">
        <v>0</v>
      </c>
      <c r="C22" s="9">
        <v>997.8</v>
      </c>
    </row>
    <row r="23" spans="1:4">
      <c r="A23" s="9" t="s">
        <v>36</v>
      </c>
      <c r="B23" s="9">
        <v>90.71</v>
      </c>
      <c r="C23" s="9">
        <v>93.99</v>
      </c>
    </row>
    <row r="24" spans="1:4">
      <c r="A24" s="9" t="s">
        <v>44</v>
      </c>
      <c r="B24" s="9">
        <v>300</v>
      </c>
      <c r="C24" s="9">
        <v>0</v>
      </c>
      <c r="D24" s="15" t="s">
        <v>113</v>
      </c>
    </row>
    <row r="25" spans="1:4">
      <c r="A25" s="9" t="s">
        <v>45</v>
      </c>
      <c r="B25" s="9">
        <v>0</v>
      </c>
      <c r="C25" s="9">
        <v>5000</v>
      </c>
      <c r="D25" s="15" t="s">
        <v>116</v>
      </c>
    </row>
    <row r="26" spans="1:4">
      <c r="A26" s="9" t="s">
        <v>21</v>
      </c>
      <c r="B26" s="9">
        <v>38.799999999999997</v>
      </c>
      <c r="C26" s="9">
        <v>66</v>
      </c>
    </row>
    <row r="27" spans="1:4">
      <c r="A27" s="9" t="s">
        <v>50</v>
      </c>
      <c r="B27" s="9">
        <v>3544</v>
      </c>
      <c r="C27" s="9">
        <v>57.96</v>
      </c>
      <c r="D27" s="15" t="s">
        <v>117</v>
      </c>
    </row>
    <row r="28" spans="1:4">
      <c r="B28" s="13">
        <f>SUM(B17:B27)</f>
        <v>6943.14</v>
      </c>
      <c r="C28" s="13">
        <f>SUM(C17:C27)</f>
        <v>9335.9399999999987</v>
      </c>
      <c r="D28" s="16"/>
    </row>
    <row r="33" spans="1:4" s="12" customFormat="1">
      <c r="A33" s="13"/>
      <c r="B33" s="13"/>
      <c r="C33" s="13"/>
      <c r="D33" s="16"/>
    </row>
    <row r="34" spans="1:4" s="12" customFormat="1">
      <c r="A34" s="13"/>
      <c r="B34" s="13"/>
      <c r="C34" s="13"/>
      <c r="D34" s="16"/>
    </row>
    <row r="36" spans="1:4" s="12" customFormat="1">
      <c r="A36" s="13"/>
      <c r="B36" s="13"/>
      <c r="C36" s="13"/>
      <c r="D36" s="16"/>
    </row>
    <row r="42" spans="1:4" s="12" customFormat="1">
      <c r="A42" s="13"/>
      <c r="B42" s="13"/>
      <c r="C42" s="13"/>
      <c r="D42" s="1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 and pay</vt:lpstr>
      <vt:lpstr>VAT</vt:lpstr>
      <vt:lpstr>Budget</vt:lpstr>
      <vt:lpstr>Variances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2020-04-28T09:16:25Z</cp:lastPrinted>
  <dcterms:created xsi:type="dcterms:W3CDTF">2016-04-06T18:06:11Z</dcterms:created>
  <dcterms:modified xsi:type="dcterms:W3CDTF">2020-04-28T09:20:21Z</dcterms:modified>
</cp:coreProperties>
</file>