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Wallington\Finance\"/>
    </mc:Choice>
  </mc:AlternateContent>
  <xr:revisionPtr revIDLastSave="0" documentId="8_{4E16A504-1EBB-4A84-8CD0-85032C8E16F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c and pay" sheetId="1" r:id="rId1"/>
    <sheet name="VAT" sheetId="4" r:id="rId2"/>
    <sheet name="Budget" sheetId="2" r:id="rId3"/>
    <sheet name="Variances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F48" i="1" l="1"/>
  <c r="G48" i="1"/>
  <c r="H48" i="1"/>
  <c r="I48" i="1"/>
  <c r="E48" i="1"/>
  <c r="C25" i="3" l="1"/>
  <c r="B25" i="3"/>
  <c r="C10" i="3"/>
  <c r="N5" i="4" l="1"/>
  <c r="F28" i="2" l="1"/>
  <c r="F10" i="2"/>
  <c r="E28" i="2" l="1"/>
  <c r="E10" i="2"/>
  <c r="E4" i="1"/>
  <c r="B31" i="2" l="1"/>
  <c r="B10" i="3"/>
  <c r="D28" i="2" l="1"/>
  <c r="D10" i="2"/>
  <c r="C28" i="2" l="1"/>
  <c r="C10" i="2" l="1"/>
  <c r="B28" i="2" l="1"/>
  <c r="F19" i="1" l="1"/>
  <c r="G19" i="1"/>
  <c r="H19" i="1"/>
  <c r="I19" i="1"/>
  <c r="E19" i="1"/>
  <c r="E66" i="1" s="1"/>
  <c r="E51" i="1" l="1"/>
  <c r="E57" i="1" s="1"/>
  <c r="E61" i="1" s="1"/>
  <c r="E50" i="1"/>
  <c r="E52" i="1" l="1"/>
  <c r="E55" i="1"/>
  <c r="E56" i="1" l="1"/>
  <c r="E60" i="1" l="1"/>
</calcChain>
</file>

<file path=xl/sharedStrings.xml><?xml version="1.0" encoding="utf-8"?>
<sst xmlns="http://schemas.openxmlformats.org/spreadsheetml/2006/main" count="228" uniqueCount="128">
  <si>
    <t>RECEIPTS</t>
  </si>
  <si>
    <t>Date</t>
  </si>
  <si>
    <t>Detail</t>
  </si>
  <si>
    <t>Totals</t>
  </si>
  <si>
    <t>PAYMENTS</t>
  </si>
  <si>
    <t>Chq NO</t>
  </si>
  <si>
    <t>Reconcilliation</t>
  </si>
  <si>
    <t>Plus Receipts</t>
  </si>
  <si>
    <t>Less Expenditure</t>
  </si>
  <si>
    <t>N&amp;SI Savings Account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</si>
  <si>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</si>
  <si>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</si>
  <si>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</si>
  <si>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</si>
  <si>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</si>
  <si>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</si>
  <si>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</si>
  <si>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</si>
  <si>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</si>
  <si>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</si>
  <si>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</si>
  <si>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BURIAL</t>
  </si>
  <si>
    <t>RENT</t>
  </si>
  <si>
    <t>MISC</t>
  </si>
  <si>
    <t>INSURANCE</t>
  </si>
  <si>
    <t>SUBS</t>
  </si>
  <si>
    <t>SALARY/EXP</t>
  </si>
  <si>
    <t>Precept</t>
  </si>
  <si>
    <t>GROUND</t>
  </si>
  <si>
    <t>DONATIONS</t>
  </si>
  <si>
    <t>Budgeted</t>
  </si>
  <si>
    <t>Actual</t>
  </si>
  <si>
    <t>Receipts</t>
  </si>
  <si>
    <t>Interest</t>
  </si>
  <si>
    <t>Payments</t>
  </si>
  <si>
    <t>Subscriptions</t>
  </si>
  <si>
    <t>Rent</t>
  </si>
  <si>
    <t xml:space="preserve">Burial </t>
  </si>
  <si>
    <t>Burial Ground</t>
  </si>
  <si>
    <t>Meeting room</t>
  </si>
  <si>
    <t>Insurance</t>
  </si>
  <si>
    <t>Salary/Expenses</t>
  </si>
  <si>
    <t>Misc</t>
  </si>
  <si>
    <t>Donations</t>
  </si>
  <si>
    <t>Reserves, Midd Hall</t>
  </si>
  <si>
    <t xml:space="preserve">Rent </t>
  </si>
  <si>
    <t>DEFIB</t>
  </si>
  <si>
    <t>INTEREST</t>
  </si>
  <si>
    <t>Defib</t>
  </si>
  <si>
    <t>Represented by Cash at Lloyds Bank Current Account)</t>
  </si>
  <si>
    <t>O/B Lloyds</t>
  </si>
  <si>
    <t>O/B N&amp;SI</t>
  </si>
  <si>
    <t>Curr Bal N&amp;SI</t>
  </si>
  <si>
    <t>Curr Bal Lloyds</t>
  </si>
  <si>
    <t>Plus N&amp;SI Int</t>
  </si>
  <si>
    <t>2020-2021</t>
  </si>
  <si>
    <t>County Council</t>
  </si>
  <si>
    <t>WEBSITE</t>
  </si>
  <si>
    <t>Webite</t>
  </si>
  <si>
    <t>2021-2022</t>
  </si>
  <si>
    <t xml:space="preserve">WALLINGTON DEMESNE PC </t>
  </si>
  <si>
    <t xml:space="preserve"> </t>
  </si>
  <si>
    <t>Wallington Demesne Parish Council - Variances 2021</t>
  </si>
  <si>
    <t>31.3.21</t>
  </si>
  <si>
    <t>Website</t>
  </si>
  <si>
    <t>no physical meetings held y/e 31.3.21</t>
  </si>
  <si>
    <t>no travelling expenses y/e 31.3.21</t>
  </si>
  <si>
    <t>web-site upgraded due to accessiblity requiremnets y/e 31.3.21</t>
  </si>
  <si>
    <t xml:space="preserve">Bacs/Chq </t>
  </si>
  <si>
    <t>ACCOUNTS FOR THE YEAR ENDED 31st MARCH 2022</t>
  </si>
  <si>
    <t>Balance Brought Forward from 1st April 2021</t>
  </si>
  <si>
    <t>Opening Bank Balance at Lloyds at 1/4/21</t>
  </si>
  <si>
    <t>Opening Bank Balance at N&amp;SI 1/4/21</t>
  </si>
  <si>
    <t>Yr Ending 31.03.22</t>
  </si>
  <si>
    <t>Receipts and Payments Summary 1st April 2021- 31st March 2022</t>
  </si>
  <si>
    <t>7.4.21</t>
  </si>
  <si>
    <t>O.B. 1/4/21</t>
  </si>
  <si>
    <t>24.5.21</t>
  </si>
  <si>
    <t>C Miller</t>
  </si>
  <si>
    <t>DD</t>
  </si>
  <si>
    <t>HMRC</t>
  </si>
  <si>
    <t>Came &amp; Company</t>
  </si>
  <si>
    <t>14.5.1`</t>
  </si>
  <si>
    <t>NALC</t>
  </si>
  <si>
    <t>10.5.21</t>
  </si>
  <si>
    <t>26.7.21</t>
  </si>
  <si>
    <t>Midd &amp; Tod Village Hall</t>
  </si>
  <si>
    <t>Folio NO</t>
  </si>
  <si>
    <t>Folio No</t>
  </si>
  <si>
    <t>1.7.21</t>
  </si>
  <si>
    <t>Burial</t>
  </si>
  <si>
    <t>3.8.21</t>
  </si>
  <si>
    <t>BACS</t>
  </si>
  <si>
    <t>6.9.21</t>
  </si>
  <si>
    <t>2022-2023</t>
  </si>
  <si>
    <t>27.9.21</t>
  </si>
  <si>
    <t>Spanglefish</t>
  </si>
  <si>
    <t>website</t>
  </si>
  <si>
    <t>5.11.21</t>
  </si>
  <si>
    <t>CHQ</t>
  </si>
  <si>
    <t>25.10.21</t>
  </si>
  <si>
    <t>P Hodgson</t>
  </si>
  <si>
    <t>22.11.21</t>
  </si>
  <si>
    <t>National Trust</t>
  </si>
  <si>
    <t>15.11.21</t>
  </si>
  <si>
    <t>rent</t>
  </si>
  <si>
    <t>24.1.22</t>
  </si>
  <si>
    <t>19.1.22</t>
  </si>
  <si>
    <t>J G Ballatine</t>
  </si>
  <si>
    <t>6.1.22</t>
  </si>
  <si>
    <t>10.3.22</t>
  </si>
  <si>
    <t>C/B 31/3/22</t>
  </si>
  <si>
    <t>28.3.22</t>
  </si>
  <si>
    <t>Great North Air Ambulance</t>
  </si>
  <si>
    <t>Grants</t>
  </si>
  <si>
    <t>31.3.22</t>
  </si>
  <si>
    <t>Increase in Came &amp; Co insurance premium y/e 31.3.22</t>
  </si>
  <si>
    <t>Batteries and pads purchased y/e 31.3.22</t>
  </si>
  <si>
    <t>New seat/seat repairs y/e 31.3.22</t>
  </si>
  <si>
    <t>Citizens Advice Bureau</t>
  </si>
  <si>
    <t>AGE UK North/Land</t>
  </si>
  <si>
    <t>decrease in interest rate y/3 31.3.22</t>
  </si>
  <si>
    <t>decrease in burials y/e 31.3.22</t>
  </si>
  <si>
    <t>increase in hedgecutting fee y/e 31.3.22</t>
  </si>
  <si>
    <t>Increase in vatable purchases y/e 31.3.22</t>
  </si>
  <si>
    <t>No grants given y/e 31.3.21</t>
  </si>
  <si>
    <t>decrease in vatable purchased y/e 31.3.21</t>
  </si>
  <si>
    <t>WALLINGTON DEMESNE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</si>
</sst>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8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5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2" fillId="0" borderId="0" xfId="6" applyNumberFormat="1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11" fillId="0" borderId="0" xfId="6" applyFont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11" fillId="0" borderId="0" xfId="6" applyNumberFormat="1" applyFont="1" applyAlignment="1">
      <alignment horizontal="left"/>
    </xf>
    <xf numFmtId="14" fontId="12" fillId="0" borderId="0" xfId="6" applyNumberFormat="1" applyFont="1" applyAlignment="1">
      <alignment horizontal="left"/>
    </xf>
    <xf numFmtId="14" fontId="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5" fillId="0" borderId="0" xfId="7" applyNumberFormat="1" applyFont="1" applyAlignment="1">
      <alignment horizontal="left"/>
    </xf>
    <xf numFmtId="0" fontId="13" fillId="0" borderId="0" xfId="6" applyFont="1" applyAlignment="1">
      <alignment horizontal="left"/>
    </xf>
    <xf numFmtId="165" fontId="14" fillId="0" borderId="0" xfId="6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5" fontId="12" fillId="0" borderId="0" xfId="7" applyNumberFormat="1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13" fillId="0" borderId="0" xfId="6" applyNumberFormat="1" applyFont="1" applyAlignment="1">
      <alignment horizontal="left"/>
    </xf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ont="1"/>
    <xf numFmtId="165" fontId="7" fillId="0" borderId="4" xfId="7" applyNumberFormat="1" applyFont="1" applyBorder="1" applyAlignment="1">
      <alignment horizontal="left"/>
    </xf>
    <xf numFmtId="165" fontId="7" fillId="0" borderId="0" xfId="7" applyNumberFormat="1" applyFont="1" applyBorder="1" applyAlignment="1">
      <alignment horizontal="left"/>
    </xf>
    <xf numFmtId="165" fontId="11" fillId="0" borderId="0" xfId="6" applyNumberFormat="1" applyFont="1" applyBorder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2"/>
  <sheetViews>
    <sheetView zoomScaleNormal="100" workbookViewId="0">
      <selection activeCell="E1" sqref="E1"/>
    </sheetView>
  </sheetViews>
  <sheetFormatPr defaultRowHeight="15"/>
  <cols>
    <col min="1" max="1" width="7.42578125" style="15" customWidth="1"/>
    <col min="2" max="2" width="8.42578125" style="9" customWidth="1"/>
    <col min="3" max="3" width="7.7109375" style="9" customWidth="1"/>
    <col min="4" max="4" width="19.28515625" style="9" customWidth="1"/>
    <col min="5" max="5" width="9" style="9" customWidth="1"/>
    <col min="6" max="6" width="9.140625" style="9"/>
    <col min="7" max="7" width="6.140625" style="9" customWidth="1"/>
    <col min="8" max="8" width="8.7109375" style="9" customWidth="1"/>
    <col min="9" max="9" width="7.42578125" style="9" customWidth="1"/>
    <col min="10" max="10" width="6.42578125" style="9" customWidth="1"/>
    <col min="11" max="11" width="7" style="9" customWidth="1"/>
    <col min="12" max="12" width="9.140625" style="9"/>
    <col min="13" max="13" width="6.85546875" style="9" customWidth="1"/>
    <col min="14" max="14" width="6.5703125" style="9" customWidth="1"/>
    <col min="15" max="16384" width="9.140625" style="9"/>
  </cols>
  <sheetData>
    <row r="1" spans="1:28">
      <c r="B1" s="1" t="s">
        <v>69</v>
      </c>
      <c r="C1" s="1"/>
      <c r="D1" s="4"/>
      <c r="E1" s="20" t="s">
        <v>127</v>
      </c>
      <c r="F1" s="20"/>
      <c r="G1" s="36"/>
      <c r="H1" s="36"/>
      <c r="I1" s="36"/>
      <c r="J1" s="36"/>
      <c r="K1" s="37"/>
      <c r="L1" s="37"/>
      <c r="M1" s="37"/>
      <c r="N1" s="37"/>
      <c r="O1" s="37"/>
      <c r="P1" s="36"/>
      <c r="Q1" s="36"/>
      <c r="R1" s="36"/>
      <c r="S1" s="36"/>
      <c r="T1" s="36"/>
      <c r="U1" s="36"/>
      <c r="V1" s="36"/>
      <c r="W1" s="36"/>
      <c r="X1" s="36"/>
      <c r="Y1" s="36"/>
      <c r="Z1" s="21"/>
      <c r="AA1" s="21"/>
      <c r="AB1" s="6"/>
    </row>
    <row r="2" spans="1:28">
      <c r="B2" s="1" t="s">
        <v>74</v>
      </c>
      <c r="C2" s="1"/>
      <c r="D2" s="4"/>
      <c r="E2" s="20"/>
      <c r="F2" s="22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46</v>
      </c>
      <c r="L2" s="3" t="s">
        <v>47</v>
      </c>
      <c r="M2" s="2"/>
      <c r="N2" s="2"/>
      <c r="O2" s="2"/>
      <c r="P2" s="2"/>
      <c r="Q2" s="2"/>
      <c r="R2" s="2"/>
      <c r="S2" s="21"/>
      <c r="T2" s="21"/>
      <c r="U2" s="2"/>
      <c r="V2" s="21"/>
      <c r="W2" s="21"/>
      <c r="X2" s="2"/>
      <c r="Y2" s="2"/>
      <c r="Z2" s="6"/>
      <c r="AA2" s="21"/>
      <c r="AB2" s="21"/>
    </row>
    <row r="3" spans="1:28">
      <c r="B3" s="2"/>
      <c r="C3" s="2"/>
      <c r="D3" s="5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6"/>
      <c r="Q3" s="2"/>
      <c r="R3" s="2"/>
      <c r="S3" s="6"/>
      <c r="T3" s="2"/>
      <c r="U3" s="6"/>
      <c r="V3" s="21"/>
      <c r="W3" s="21"/>
      <c r="X3" s="21"/>
      <c r="Y3" s="21"/>
      <c r="Z3" s="21"/>
      <c r="AA3" s="21"/>
      <c r="AB3" s="6"/>
    </row>
    <row r="4" spans="1:28">
      <c r="B4" s="1" t="s">
        <v>70</v>
      </c>
      <c r="C4" s="1"/>
      <c r="D4" s="4"/>
      <c r="E4" s="20">
        <f>SUM(E5+E6)</f>
        <v>14503.669999999998</v>
      </c>
      <c r="F4" s="20"/>
      <c r="G4" s="1"/>
      <c r="H4" s="1"/>
      <c r="I4" s="1"/>
      <c r="J4" s="1"/>
      <c r="K4" s="1"/>
      <c r="L4" s="1"/>
      <c r="M4" s="1"/>
      <c r="N4" s="1"/>
      <c r="O4" s="1"/>
      <c r="P4" s="6"/>
      <c r="Q4" s="1"/>
      <c r="R4" s="1"/>
      <c r="S4" s="6"/>
      <c r="T4" s="6"/>
      <c r="U4" s="6"/>
      <c r="V4" s="6"/>
      <c r="W4" s="6"/>
      <c r="X4" s="21"/>
      <c r="Y4" s="21"/>
      <c r="Z4" s="21"/>
      <c r="AA4" s="21"/>
      <c r="AB4" s="6"/>
    </row>
    <row r="5" spans="1:28">
      <c r="B5" s="1" t="s">
        <v>71</v>
      </c>
      <c r="C5" s="1"/>
      <c r="D5" s="4"/>
      <c r="E5" s="29">
        <v>6933.73</v>
      </c>
      <c r="F5" s="2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  <c r="V5" s="24"/>
      <c r="W5" s="24"/>
      <c r="X5" s="24"/>
      <c r="Y5" s="24"/>
      <c r="Z5" s="24"/>
      <c r="AA5" s="24"/>
      <c r="AB5" s="23"/>
    </row>
    <row r="6" spans="1:28">
      <c r="B6" s="1" t="s">
        <v>72</v>
      </c>
      <c r="C6" s="1"/>
      <c r="D6" s="4"/>
      <c r="E6" s="20">
        <v>7569.94</v>
      </c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  <c r="V6" s="24"/>
      <c r="W6" s="24"/>
      <c r="X6" s="24"/>
      <c r="Y6" s="24"/>
      <c r="Z6" s="24"/>
      <c r="AA6" s="24"/>
      <c r="AB6" s="23"/>
    </row>
    <row r="7" spans="1:28">
      <c r="B7" s="2"/>
      <c r="C7" s="2"/>
      <c r="D7" s="5"/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6"/>
      <c r="V7" s="21"/>
      <c r="W7" s="21"/>
      <c r="X7" s="21"/>
      <c r="Y7" s="21"/>
      <c r="Z7" s="21"/>
      <c r="AA7" s="21"/>
      <c r="AB7" s="6"/>
    </row>
    <row r="8" spans="1:28">
      <c r="B8" s="1" t="s">
        <v>0</v>
      </c>
      <c r="C8" s="1"/>
      <c r="D8" s="4"/>
      <c r="E8" s="20"/>
      <c r="F8" s="20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  <c r="V8" s="24"/>
      <c r="W8" s="24"/>
      <c r="X8" s="24"/>
      <c r="Y8" s="24"/>
      <c r="Z8" s="24"/>
      <c r="AA8" s="24"/>
      <c r="AB8" s="23"/>
    </row>
    <row r="9" spans="1:28">
      <c r="A9" s="16" t="s">
        <v>87</v>
      </c>
      <c r="B9" s="1" t="s">
        <v>1</v>
      </c>
      <c r="C9" s="1" t="s">
        <v>68</v>
      </c>
      <c r="D9" s="4" t="s">
        <v>2</v>
      </c>
      <c r="E9" s="20"/>
      <c r="F9" s="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  <c r="V9" s="24"/>
      <c r="W9" s="24"/>
      <c r="X9" s="24"/>
      <c r="Y9" s="24"/>
      <c r="Z9" s="24"/>
      <c r="AA9" s="24"/>
      <c r="AB9" s="23"/>
    </row>
    <row r="10" spans="1:28">
      <c r="A10" s="15">
        <v>1</v>
      </c>
      <c r="B10" s="2" t="s">
        <v>75</v>
      </c>
      <c r="C10" s="10">
        <v>4618934</v>
      </c>
      <c r="D10" s="5" t="s">
        <v>56</v>
      </c>
      <c r="E10" s="25">
        <v>1750</v>
      </c>
      <c r="F10" s="25">
        <v>1750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6"/>
      <c r="V10" s="21"/>
      <c r="W10" s="21"/>
      <c r="X10" s="21"/>
      <c r="Y10" s="21"/>
      <c r="Z10" s="21"/>
      <c r="AA10" s="21"/>
      <c r="AB10" s="6"/>
    </row>
    <row r="11" spans="1:28">
      <c r="A11" s="15">
        <v>2</v>
      </c>
      <c r="B11" s="2" t="s">
        <v>84</v>
      </c>
      <c r="C11" s="10" t="s">
        <v>92</v>
      </c>
      <c r="D11" s="5" t="s">
        <v>80</v>
      </c>
      <c r="E11" s="25">
        <v>47.17</v>
      </c>
      <c r="F11" s="25"/>
      <c r="G11" s="2">
        <v>47.17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6"/>
      <c r="V11" s="21"/>
      <c r="W11" s="21"/>
      <c r="X11" s="21"/>
      <c r="Y11" s="21"/>
      <c r="Z11" s="21"/>
      <c r="AA11" s="21"/>
      <c r="AB11" s="6"/>
    </row>
    <row r="12" spans="1:28">
      <c r="A12" s="15">
        <v>3</v>
      </c>
      <c r="B12" s="2" t="s">
        <v>89</v>
      </c>
      <c r="C12" s="10" t="s">
        <v>92</v>
      </c>
      <c r="D12" s="5" t="s">
        <v>90</v>
      </c>
      <c r="E12" s="25">
        <v>250</v>
      </c>
      <c r="F12" s="25"/>
      <c r="G12" s="2"/>
      <c r="H12" s="2">
        <v>250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6"/>
      <c r="V12" s="21"/>
      <c r="W12" s="21"/>
      <c r="X12" s="21"/>
      <c r="Y12" s="21"/>
      <c r="Z12" s="21"/>
      <c r="AA12" s="21"/>
      <c r="AB12" s="6"/>
    </row>
    <row r="13" spans="1:28">
      <c r="A13" s="15">
        <v>4</v>
      </c>
      <c r="B13" s="2" t="s">
        <v>91</v>
      </c>
      <c r="C13" s="10" t="s">
        <v>92</v>
      </c>
      <c r="D13" s="5" t="s">
        <v>36</v>
      </c>
      <c r="E13" s="25">
        <v>65</v>
      </c>
      <c r="F13" s="25"/>
      <c r="G13" s="2"/>
      <c r="H13" s="2"/>
      <c r="I13" s="2">
        <v>65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6"/>
      <c r="V13" s="21"/>
      <c r="W13" s="21"/>
      <c r="X13" s="21"/>
      <c r="Y13" s="21"/>
      <c r="Z13" s="21"/>
      <c r="AA13" s="21"/>
      <c r="AB13" s="6"/>
    </row>
    <row r="14" spans="1:28">
      <c r="A14" s="15">
        <v>5</v>
      </c>
      <c r="B14" s="2" t="s">
        <v>93</v>
      </c>
      <c r="C14" s="10" t="s">
        <v>92</v>
      </c>
      <c r="D14" s="5" t="s">
        <v>56</v>
      </c>
      <c r="E14" s="25">
        <v>1750</v>
      </c>
      <c r="F14" s="25">
        <v>1750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6"/>
      <c r="V14" s="21"/>
      <c r="W14" s="21"/>
      <c r="X14" s="21"/>
      <c r="Y14" s="21"/>
      <c r="Z14" s="21"/>
      <c r="AA14" s="21"/>
      <c r="AB14" s="6"/>
    </row>
    <row r="15" spans="1:28">
      <c r="A15" s="15">
        <v>6</v>
      </c>
      <c r="B15" s="2" t="s">
        <v>98</v>
      </c>
      <c r="C15" s="10" t="s">
        <v>99</v>
      </c>
      <c r="D15" s="5" t="s">
        <v>90</v>
      </c>
      <c r="E15" s="25">
        <v>200</v>
      </c>
      <c r="F15" s="25"/>
      <c r="G15" s="1"/>
      <c r="H15" s="2">
        <v>200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6"/>
      <c r="V15" s="21"/>
      <c r="W15" s="21"/>
      <c r="X15" s="21"/>
      <c r="Y15" s="21"/>
      <c r="Z15" s="21"/>
      <c r="AA15" s="21"/>
      <c r="AB15" s="6"/>
    </row>
    <row r="16" spans="1:28">
      <c r="A16" s="15">
        <v>7</v>
      </c>
      <c r="B16" s="2" t="s">
        <v>107</v>
      </c>
      <c r="C16" s="10" t="s">
        <v>92</v>
      </c>
      <c r="D16" s="5" t="s">
        <v>90</v>
      </c>
      <c r="E16" s="25">
        <v>60</v>
      </c>
      <c r="F16" s="25"/>
      <c r="G16" s="2"/>
      <c r="H16" s="2">
        <v>60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6"/>
      <c r="V16" s="21"/>
      <c r="W16" s="21"/>
      <c r="X16" s="21"/>
      <c r="Y16" s="21"/>
      <c r="Z16" s="21"/>
      <c r="AA16" s="21"/>
      <c r="AB16" s="6"/>
    </row>
    <row r="17" spans="1:28">
      <c r="A17" s="15">
        <v>8</v>
      </c>
      <c r="B17" s="2" t="s">
        <v>109</v>
      </c>
      <c r="C17" s="10" t="s">
        <v>92</v>
      </c>
      <c r="D17" s="5" t="s">
        <v>90</v>
      </c>
      <c r="E17" s="25">
        <v>250</v>
      </c>
      <c r="F17" s="25"/>
      <c r="G17" s="2"/>
      <c r="H17" s="2">
        <v>250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6"/>
      <c r="V17" s="21"/>
      <c r="W17" s="21"/>
      <c r="X17" s="21"/>
      <c r="Y17" s="21"/>
      <c r="Z17" s="21"/>
      <c r="AA17" s="21"/>
      <c r="AB17" s="6"/>
    </row>
    <row r="18" spans="1:28" ht="15.75" thickBot="1">
      <c r="A18" s="15">
        <v>9</v>
      </c>
      <c r="B18" s="2" t="s">
        <v>110</v>
      </c>
      <c r="C18" s="10" t="s">
        <v>99</v>
      </c>
      <c r="D18" s="5" t="s">
        <v>90</v>
      </c>
      <c r="E18" s="25">
        <v>400</v>
      </c>
      <c r="F18" s="25"/>
      <c r="G18" s="2"/>
      <c r="H18" s="2">
        <v>400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6"/>
      <c r="V18" s="21"/>
      <c r="W18" s="21"/>
      <c r="X18" s="21"/>
      <c r="Y18" s="21"/>
      <c r="Z18" s="21"/>
      <c r="AA18" s="21"/>
      <c r="AB18" s="6"/>
    </row>
    <row r="19" spans="1:28" ht="16.5" thickTop="1" thickBot="1">
      <c r="B19" s="1" t="s">
        <v>3</v>
      </c>
      <c r="C19" s="1"/>
      <c r="D19" s="4"/>
      <c r="E19" s="26">
        <f>SUM(E10:E18)</f>
        <v>4772.17</v>
      </c>
      <c r="F19" s="26">
        <f>SUM(F10:F18)</f>
        <v>3500</v>
      </c>
      <c r="G19" s="26">
        <f>SUM(G10:G18)</f>
        <v>47.17</v>
      </c>
      <c r="H19" s="26">
        <f>SUM(H10:H18)</f>
        <v>1160</v>
      </c>
      <c r="I19" s="26">
        <f>SUM(I10:I18)</f>
        <v>65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6"/>
      <c r="V19" s="21"/>
      <c r="W19" s="21"/>
      <c r="X19" s="21"/>
      <c r="Y19" s="21"/>
      <c r="Z19" s="21"/>
      <c r="AA19" s="21"/>
      <c r="AB19" s="6"/>
    </row>
    <row r="20" spans="1:28" ht="15.75" thickTop="1">
      <c r="B20" s="1"/>
      <c r="C20" s="1"/>
      <c r="D20" s="4"/>
      <c r="E20" s="34"/>
      <c r="F20" s="34"/>
      <c r="G20" s="34"/>
      <c r="H20" s="34"/>
      <c r="I20" s="3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"/>
      <c r="V20" s="21"/>
      <c r="W20" s="21"/>
      <c r="X20" s="21"/>
      <c r="Y20" s="21"/>
      <c r="Z20" s="21"/>
      <c r="AA20" s="21"/>
      <c r="AB20" s="6"/>
    </row>
    <row r="21" spans="1:28">
      <c r="B21" s="2"/>
      <c r="C21" s="2"/>
      <c r="D21" s="5"/>
      <c r="E21" s="6"/>
      <c r="F21" s="23" t="s">
        <v>26</v>
      </c>
      <c r="G21" s="1" t="s">
        <v>20</v>
      </c>
      <c r="H21" s="1" t="s">
        <v>21</v>
      </c>
      <c r="I21" s="1" t="s">
        <v>22</v>
      </c>
      <c r="J21" s="3" t="s">
        <v>25</v>
      </c>
      <c r="K21" s="3" t="s">
        <v>24</v>
      </c>
      <c r="L21" s="3" t="s">
        <v>29</v>
      </c>
      <c r="M21" s="3" t="s">
        <v>46</v>
      </c>
      <c r="N21" s="3" t="s">
        <v>23</v>
      </c>
      <c r="O21" s="3" t="s">
        <v>57</v>
      </c>
      <c r="P21" s="2"/>
      <c r="Q21" s="2"/>
      <c r="R21" s="2"/>
      <c r="S21" s="2"/>
      <c r="T21" s="2"/>
      <c r="U21" s="6"/>
      <c r="V21" s="21"/>
      <c r="W21" s="21"/>
      <c r="X21" s="21"/>
      <c r="Y21" s="21"/>
      <c r="Z21" s="21"/>
      <c r="AA21" s="21"/>
      <c r="AB21" s="8"/>
    </row>
    <row r="22" spans="1:28">
      <c r="B22" s="3" t="s">
        <v>4</v>
      </c>
      <c r="C22" s="1"/>
      <c r="D22" s="4"/>
      <c r="E22" s="20"/>
      <c r="F22" s="20"/>
      <c r="G22" s="1"/>
      <c r="H22" s="1" t="s">
        <v>28</v>
      </c>
      <c r="I22" s="3"/>
      <c r="J22" s="1"/>
      <c r="K22" s="3"/>
      <c r="L22" s="1"/>
      <c r="M22" s="1"/>
      <c r="N22" s="1"/>
      <c r="O22" s="1"/>
      <c r="P22" s="2"/>
      <c r="Q22" s="2"/>
      <c r="R22" s="2"/>
      <c r="S22" s="2"/>
      <c r="T22" s="2"/>
      <c r="U22" s="6"/>
      <c r="V22" s="21"/>
      <c r="W22" s="21"/>
      <c r="X22" s="21"/>
      <c r="Y22" s="21"/>
      <c r="Z22" s="21"/>
      <c r="AA22" s="21"/>
    </row>
    <row r="23" spans="1:28">
      <c r="A23" s="16" t="s">
        <v>88</v>
      </c>
      <c r="B23" s="1" t="s">
        <v>1</v>
      </c>
      <c r="C23" s="1" t="s">
        <v>5</v>
      </c>
      <c r="D23" s="4" t="s">
        <v>2</v>
      </c>
      <c r="E23" s="20"/>
      <c r="F23" s="20"/>
      <c r="G23" s="1"/>
      <c r="H23" s="1"/>
      <c r="I23" s="2"/>
      <c r="J23" s="2"/>
      <c r="K23" s="2"/>
      <c r="L23" s="10"/>
      <c r="M23" s="2"/>
      <c r="N23" s="2"/>
      <c r="O23" s="2"/>
      <c r="P23" s="2"/>
      <c r="Q23" s="2"/>
      <c r="R23" s="2"/>
      <c r="S23" s="2"/>
      <c r="T23" s="2"/>
      <c r="U23" s="6"/>
      <c r="V23" s="21"/>
      <c r="W23" s="21"/>
      <c r="X23" s="21"/>
      <c r="Y23" s="21"/>
      <c r="Z23" s="21"/>
      <c r="AA23" s="21"/>
    </row>
    <row r="24" spans="1:28">
      <c r="A24" s="15">
        <v>1</v>
      </c>
      <c r="B24" s="17" t="s">
        <v>77</v>
      </c>
      <c r="C24" s="10">
        <v>156</v>
      </c>
      <c r="D24" s="5" t="s">
        <v>78</v>
      </c>
      <c r="E24" s="25">
        <v>396.47</v>
      </c>
      <c r="F24" s="25">
        <v>396.47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6"/>
      <c r="V24" s="21"/>
      <c r="W24" s="21"/>
      <c r="X24" s="21"/>
      <c r="Y24" s="21"/>
      <c r="Z24" s="21"/>
      <c r="AA24" s="21"/>
    </row>
    <row r="25" spans="1:28">
      <c r="A25" s="15">
        <v>2</v>
      </c>
      <c r="B25" s="18" t="s">
        <v>77</v>
      </c>
      <c r="C25" s="11" t="s">
        <v>79</v>
      </c>
      <c r="D25" s="7" t="s">
        <v>80</v>
      </c>
      <c r="E25" s="27">
        <v>20.2</v>
      </c>
      <c r="F25" s="27">
        <v>20.2</v>
      </c>
      <c r="G25" s="2"/>
      <c r="H25" s="2"/>
      <c r="I25" s="2"/>
      <c r="J25" s="2"/>
      <c r="K25" s="2">
        <v>357.8</v>
      </c>
      <c r="L25" s="2"/>
      <c r="M25" s="2"/>
      <c r="N25" s="2"/>
      <c r="O25" s="2"/>
      <c r="P25" s="2"/>
      <c r="Q25" s="2"/>
      <c r="R25" s="2"/>
      <c r="S25" s="2"/>
      <c r="T25" s="2"/>
      <c r="U25" s="28"/>
      <c r="V25" s="21"/>
      <c r="W25" s="21"/>
      <c r="X25" s="21"/>
      <c r="Y25" s="21"/>
      <c r="Z25" s="21"/>
      <c r="AA25" s="21"/>
    </row>
    <row r="26" spans="1:28">
      <c r="A26" s="15">
        <v>3</v>
      </c>
      <c r="B26" s="17" t="s">
        <v>77</v>
      </c>
      <c r="C26" s="10">
        <v>157</v>
      </c>
      <c r="D26" s="5" t="s">
        <v>81</v>
      </c>
      <c r="E26" s="25">
        <v>357.8</v>
      </c>
      <c r="F26" s="25"/>
      <c r="G26" s="1"/>
      <c r="H26" s="1"/>
      <c r="I26" s="2"/>
      <c r="J26" s="2">
        <v>98.23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6"/>
      <c r="V26" s="21"/>
      <c r="W26" s="21"/>
      <c r="X26" s="21"/>
      <c r="Y26" s="21"/>
      <c r="Z26" s="21"/>
      <c r="AA26" s="21"/>
    </row>
    <row r="27" spans="1:28">
      <c r="A27" s="15">
        <v>4</v>
      </c>
      <c r="B27" s="17" t="s">
        <v>82</v>
      </c>
      <c r="C27" s="10">
        <v>158</v>
      </c>
      <c r="D27" s="5" t="s">
        <v>83</v>
      </c>
      <c r="E27" s="25">
        <v>98.23</v>
      </c>
      <c r="F27" s="2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21"/>
      <c r="W27" s="21"/>
      <c r="X27" s="21"/>
      <c r="Y27" s="21"/>
      <c r="Z27" s="21"/>
      <c r="AA27" s="21"/>
    </row>
    <row r="28" spans="1:28">
      <c r="A28" s="15">
        <v>5</v>
      </c>
      <c r="B28" s="17" t="s">
        <v>85</v>
      </c>
      <c r="C28" s="10">
        <v>159</v>
      </c>
      <c r="D28" s="6" t="s">
        <v>78</v>
      </c>
      <c r="E28" s="6">
        <v>422.23</v>
      </c>
      <c r="F28" s="6">
        <v>422.23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6"/>
      <c r="V28" s="21"/>
      <c r="W28" s="21"/>
      <c r="X28" s="21"/>
      <c r="Y28" s="21"/>
      <c r="Z28" s="21"/>
      <c r="AA28" s="21"/>
    </row>
    <row r="29" spans="1:28">
      <c r="A29" s="15">
        <v>6</v>
      </c>
      <c r="B29" s="17" t="s">
        <v>85</v>
      </c>
      <c r="C29" s="10" t="s">
        <v>79</v>
      </c>
      <c r="D29" s="6" t="s">
        <v>80</v>
      </c>
      <c r="E29" s="6">
        <v>20.399999999999999</v>
      </c>
      <c r="F29" s="6">
        <v>20.399999999999999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21"/>
      <c r="W29" s="21"/>
      <c r="X29" s="21"/>
      <c r="Y29" s="21"/>
      <c r="Z29" s="21"/>
      <c r="AA29" s="21"/>
    </row>
    <row r="30" spans="1:28">
      <c r="A30" s="15">
        <v>7</v>
      </c>
      <c r="B30" s="17" t="s">
        <v>85</v>
      </c>
      <c r="C30" s="10">
        <v>160</v>
      </c>
      <c r="D30" s="6" t="s">
        <v>86</v>
      </c>
      <c r="E30" s="6">
        <v>20</v>
      </c>
      <c r="F30" s="6"/>
      <c r="G30" s="2"/>
      <c r="H30" s="2"/>
      <c r="I30" s="2">
        <v>20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6"/>
      <c r="V30" s="21"/>
      <c r="W30" s="21"/>
      <c r="X30" s="21"/>
      <c r="Y30" s="21"/>
      <c r="Z30" s="21"/>
      <c r="AA30" s="21"/>
    </row>
    <row r="31" spans="1:28">
      <c r="A31" s="15">
        <v>8</v>
      </c>
      <c r="B31" s="17" t="s">
        <v>95</v>
      </c>
      <c r="C31" s="10">
        <v>162</v>
      </c>
      <c r="D31" s="6" t="s">
        <v>78</v>
      </c>
      <c r="E31" s="6">
        <v>414.75</v>
      </c>
      <c r="F31" s="6">
        <v>414.75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21"/>
      <c r="W31" s="21"/>
      <c r="X31" s="21"/>
      <c r="Y31" s="21"/>
      <c r="Z31" s="21"/>
      <c r="AA31" s="21"/>
    </row>
    <row r="32" spans="1:28">
      <c r="A32" s="15">
        <v>9</v>
      </c>
      <c r="B32" s="17" t="s">
        <v>95</v>
      </c>
      <c r="C32" s="10" t="s">
        <v>79</v>
      </c>
      <c r="D32" s="6" t="s">
        <v>80</v>
      </c>
      <c r="E32" s="6">
        <v>20.399999999999999</v>
      </c>
      <c r="F32" s="6">
        <v>20.399999999999999</v>
      </c>
      <c r="G32" s="2"/>
      <c r="H32" s="2"/>
      <c r="I32" s="2"/>
      <c r="J32" s="2"/>
      <c r="K32" s="2"/>
      <c r="L32" s="2"/>
      <c r="M32" s="2"/>
      <c r="N32" s="2"/>
      <c r="O32" s="2">
        <v>82.4</v>
      </c>
      <c r="P32" s="2"/>
      <c r="Q32" s="2"/>
      <c r="R32" s="2"/>
      <c r="S32" s="2"/>
      <c r="T32" s="2"/>
      <c r="U32" s="6"/>
      <c r="V32" s="21"/>
      <c r="W32" s="21"/>
      <c r="X32" s="21"/>
      <c r="Y32" s="21"/>
      <c r="Z32" s="21"/>
      <c r="AA32" s="21"/>
    </row>
    <row r="33" spans="1:27">
      <c r="A33" s="15">
        <v>10</v>
      </c>
      <c r="B33" s="17" t="s">
        <v>95</v>
      </c>
      <c r="C33" s="10">
        <v>163</v>
      </c>
      <c r="D33" s="6" t="s">
        <v>96</v>
      </c>
      <c r="E33" s="6">
        <v>103</v>
      </c>
      <c r="F33" s="6"/>
      <c r="G33" s="2">
        <v>20.6</v>
      </c>
      <c r="H33" s="2"/>
      <c r="I33" s="2"/>
      <c r="J33" s="2"/>
      <c r="K33" s="2"/>
      <c r="L33" s="2"/>
      <c r="M33" s="2"/>
      <c r="N33" s="2">
        <v>550</v>
      </c>
      <c r="O33" s="2"/>
      <c r="P33" s="2"/>
      <c r="Q33" s="2"/>
      <c r="R33" s="2"/>
      <c r="S33" s="2"/>
      <c r="T33" s="2"/>
      <c r="U33" s="6"/>
      <c r="V33" s="21"/>
      <c r="W33" s="21"/>
      <c r="X33" s="21"/>
      <c r="Y33" s="21"/>
      <c r="Z33" s="21"/>
      <c r="AA33" s="21"/>
    </row>
    <row r="34" spans="1:27">
      <c r="A34" s="15">
        <v>11</v>
      </c>
      <c r="B34" s="17" t="s">
        <v>100</v>
      </c>
      <c r="C34" s="10">
        <v>164</v>
      </c>
      <c r="D34" s="6" t="s">
        <v>101</v>
      </c>
      <c r="E34" s="6">
        <v>550</v>
      </c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6"/>
      <c r="V34" s="21"/>
      <c r="W34" s="21"/>
      <c r="X34" s="21"/>
      <c r="Y34" s="21"/>
      <c r="Z34" s="21"/>
      <c r="AA34" s="21"/>
    </row>
    <row r="35" spans="1:27">
      <c r="A35" s="15">
        <v>12</v>
      </c>
      <c r="B35" s="17" t="s">
        <v>102</v>
      </c>
      <c r="C35" s="10">
        <v>165</v>
      </c>
      <c r="D35" s="6" t="s">
        <v>78</v>
      </c>
      <c r="E35" s="6">
        <v>400.83</v>
      </c>
      <c r="F35" s="6">
        <v>400.83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6"/>
      <c r="V35" s="21"/>
      <c r="W35" s="21"/>
      <c r="X35" s="21"/>
      <c r="Y35" s="21"/>
      <c r="Z35" s="21"/>
      <c r="AA35" s="21"/>
    </row>
    <row r="36" spans="1:27">
      <c r="A36" s="15">
        <v>13</v>
      </c>
      <c r="B36" s="17" t="s">
        <v>102</v>
      </c>
      <c r="C36" s="10" t="s">
        <v>79</v>
      </c>
      <c r="D36" s="6" t="s">
        <v>80</v>
      </c>
      <c r="E36" s="6">
        <v>20.399999999999999</v>
      </c>
      <c r="F36" s="6">
        <v>20.399999999999999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6"/>
      <c r="V36" s="21"/>
      <c r="W36" s="21"/>
      <c r="X36" s="21"/>
      <c r="Y36" s="21"/>
      <c r="Z36" s="21"/>
      <c r="AA36" s="21"/>
    </row>
    <row r="37" spans="1:27">
      <c r="A37" s="15">
        <v>14</v>
      </c>
      <c r="B37" s="17" t="s">
        <v>102</v>
      </c>
      <c r="C37" s="10">
        <v>166</v>
      </c>
      <c r="D37" s="6" t="s">
        <v>86</v>
      </c>
      <c r="E37" s="6">
        <v>20</v>
      </c>
      <c r="F37" s="6"/>
      <c r="G37" s="2"/>
      <c r="H37" s="2"/>
      <c r="I37" s="2">
        <v>20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6"/>
      <c r="V37" s="21"/>
      <c r="W37" s="21"/>
      <c r="X37" s="21"/>
      <c r="Y37" s="21"/>
      <c r="Z37" s="21"/>
      <c r="AA37" s="21"/>
    </row>
    <row r="38" spans="1:27">
      <c r="A38" s="15">
        <v>15</v>
      </c>
      <c r="B38" s="17" t="s">
        <v>102</v>
      </c>
      <c r="C38" s="10">
        <v>161</v>
      </c>
      <c r="D38" s="6" t="s">
        <v>103</v>
      </c>
      <c r="E38" s="6">
        <v>180</v>
      </c>
      <c r="F38" s="6"/>
      <c r="G38" s="2">
        <v>30</v>
      </c>
      <c r="H38" s="2"/>
      <c r="I38" s="2">
        <v>150</v>
      </c>
      <c r="J38" s="2"/>
      <c r="K38" s="2"/>
      <c r="L38" s="2"/>
      <c r="M38" s="2">
        <v>180</v>
      </c>
      <c r="N38" s="2"/>
      <c r="O38" s="2"/>
      <c r="P38" s="2"/>
      <c r="Q38" s="2"/>
      <c r="R38" s="2"/>
      <c r="S38" s="2"/>
      <c r="T38" s="2"/>
      <c r="U38" s="6"/>
      <c r="V38" s="21"/>
      <c r="W38" s="21"/>
      <c r="X38" s="21"/>
      <c r="Y38" s="21"/>
      <c r="Z38" s="21"/>
      <c r="AA38" s="21"/>
    </row>
    <row r="39" spans="1:27">
      <c r="A39" s="15">
        <v>16</v>
      </c>
      <c r="B39" s="17" t="s">
        <v>106</v>
      </c>
      <c r="C39" s="10">
        <v>167</v>
      </c>
      <c r="D39" s="6" t="s">
        <v>78</v>
      </c>
      <c r="E39" s="6">
        <v>545</v>
      </c>
      <c r="F39" s="6">
        <v>365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6"/>
      <c r="V39" s="21"/>
      <c r="W39" s="21"/>
      <c r="X39" s="21"/>
      <c r="Y39" s="21"/>
      <c r="Z39" s="21"/>
      <c r="AA39" s="21"/>
    </row>
    <row r="40" spans="1:27">
      <c r="A40" s="15">
        <v>17</v>
      </c>
      <c r="B40" s="17" t="s">
        <v>106</v>
      </c>
      <c r="C40" s="10" t="s">
        <v>79</v>
      </c>
      <c r="D40" s="6" t="s">
        <v>80</v>
      </c>
      <c r="E40" s="6">
        <v>20.399999999999999</v>
      </c>
      <c r="F40" s="6">
        <v>20.399999999999999</v>
      </c>
      <c r="G40" s="2"/>
      <c r="H40" s="2"/>
      <c r="I40" s="2"/>
      <c r="J40" s="2"/>
      <c r="K40" s="2"/>
      <c r="L40" s="2"/>
      <c r="M40" s="2"/>
      <c r="N40" s="2">
        <v>205.14</v>
      </c>
      <c r="O40" s="2"/>
      <c r="P40" s="2"/>
      <c r="Q40" s="2"/>
      <c r="R40" s="2"/>
      <c r="S40" s="2"/>
      <c r="T40" s="2"/>
      <c r="U40" s="6"/>
      <c r="V40" s="21"/>
      <c r="W40" s="21"/>
      <c r="X40" s="21"/>
      <c r="Y40" s="21"/>
      <c r="Z40" s="21"/>
      <c r="AA40" s="21"/>
    </row>
    <row r="41" spans="1:27">
      <c r="A41" s="15">
        <v>18</v>
      </c>
      <c r="B41" s="17" t="s">
        <v>106</v>
      </c>
      <c r="C41" s="10">
        <v>168</v>
      </c>
      <c r="D41" s="6" t="s">
        <v>108</v>
      </c>
      <c r="E41" s="6">
        <v>355.14</v>
      </c>
      <c r="F41" s="6"/>
      <c r="G41" s="2"/>
      <c r="H41" s="2">
        <v>150</v>
      </c>
      <c r="I41" s="2"/>
      <c r="J41" s="2"/>
      <c r="K41" s="2"/>
      <c r="L41" s="2">
        <v>250</v>
      </c>
      <c r="M41" s="2"/>
      <c r="N41" s="2"/>
      <c r="O41" s="2"/>
      <c r="P41" s="2"/>
      <c r="Q41" s="2"/>
      <c r="R41" s="2"/>
      <c r="S41" s="2"/>
      <c r="T41" s="2"/>
      <c r="U41" s="6"/>
      <c r="V41" s="21"/>
      <c r="W41" s="21"/>
      <c r="X41" s="21"/>
      <c r="Y41" s="21"/>
      <c r="Z41" s="21"/>
      <c r="AA41" s="21"/>
    </row>
    <row r="42" spans="1:27">
      <c r="A42" s="15">
        <v>19</v>
      </c>
      <c r="B42" s="17" t="s">
        <v>106</v>
      </c>
      <c r="C42" s="10">
        <v>169</v>
      </c>
      <c r="D42" s="6" t="s">
        <v>113</v>
      </c>
      <c r="E42" s="6">
        <v>250</v>
      </c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6"/>
      <c r="V42" s="21"/>
      <c r="W42" s="21"/>
      <c r="X42" s="21"/>
      <c r="Y42" s="21"/>
      <c r="Z42" s="21"/>
      <c r="AA42" s="21"/>
    </row>
    <row r="43" spans="1:27">
      <c r="A43" s="15">
        <v>20</v>
      </c>
      <c r="B43" s="17" t="s">
        <v>112</v>
      </c>
      <c r="C43" s="10">
        <v>170</v>
      </c>
      <c r="D43" s="6" t="s">
        <v>78</v>
      </c>
      <c r="E43" s="6">
        <v>441.88</v>
      </c>
      <c r="F43" s="6">
        <v>441.88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6"/>
      <c r="V43" s="21"/>
      <c r="W43" s="21"/>
      <c r="X43" s="21"/>
      <c r="Y43" s="21"/>
      <c r="Z43" s="21"/>
      <c r="AA43" s="21"/>
    </row>
    <row r="44" spans="1:27">
      <c r="A44" s="15">
        <v>21</v>
      </c>
      <c r="B44" s="17" t="s">
        <v>112</v>
      </c>
      <c r="C44" s="10">
        <v>171</v>
      </c>
      <c r="D44" s="6" t="s">
        <v>86</v>
      </c>
      <c r="E44" s="6">
        <v>20</v>
      </c>
      <c r="F44" s="6"/>
      <c r="G44" s="2"/>
      <c r="H44" s="2"/>
      <c r="I44" s="2">
        <v>20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6"/>
      <c r="V44" s="21"/>
      <c r="W44" s="21"/>
      <c r="X44" s="21"/>
      <c r="Y44" s="21"/>
      <c r="Z44" s="21"/>
      <c r="AA44" s="21"/>
    </row>
    <row r="45" spans="1:27">
      <c r="A45" s="15">
        <v>22</v>
      </c>
      <c r="B45" s="17" t="s">
        <v>112</v>
      </c>
      <c r="C45" s="10" t="s">
        <v>79</v>
      </c>
      <c r="D45" s="6" t="s">
        <v>80</v>
      </c>
      <c r="E45" s="6">
        <v>29.6</v>
      </c>
      <c r="F45" s="6">
        <v>29.6</v>
      </c>
      <c r="G45" s="2"/>
      <c r="H45" s="2"/>
      <c r="I45" s="2"/>
      <c r="J45" s="2"/>
      <c r="K45" s="2"/>
      <c r="L45" s="2">
        <v>30</v>
      </c>
      <c r="M45" s="2"/>
      <c r="N45" s="2"/>
      <c r="O45" s="2"/>
      <c r="P45" s="2"/>
      <c r="Q45" s="2"/>
      <c r="R45" s="2"/>
      <c r="S45" s="2"/>
      <c r="T45" s="2"/>
      <c r="U45" s="6"/>
      <c r="V45" s="21"/>
      <c r="W45" s="21"/>
      <c r="X45" s="21"/>
      <c r="Y45" s="21"/>
      <c r="Z45" s="21"/>
      <c r="AA45" s="21"/>
    </row>
    <row r="46" spans="1:27">
      <c r="A46" s="15">
        <v>23</v>
      </c>
      <c r="B46" s="17" t="s">
        <v>112</v>
      </c>
      <c r="C46" s="10">
        <v>172</v>
      </c>
      <c r="D46" s="6" t="s">
        <v>119</v>
      </c>
      <c r="E46" s="6">
        <v>30</v>
      </c>
      <c r="F46" s="6"/>
      <c r="G46" s="2"/>
      <c r="H46" s="2"/>
      <c r="I46" s="2"/>
      <c r="J46" s="35"/>
      <c r="K46" s="35"/>
      <c r="L46" s="35">
        <v>30</v>
      </c>
      <c r="M46" s="35"/>
      <c r="N46" s="35"/>
      <c r="O46" s="35"/>
      <c r="P46" s="2"/>
      <c r="Q46" s="2"/>
      <c r="R46" s="2"/>
      <c r="S46" s="2"/>
      <c r="T46" s="2"/>
      <c r="U46" s="6"/>
      <c r="V46" s="21"/>
      <c r="W46" s="21"/>
      <c r="X46" s="21"/>
      <c r="Y46" s="21"/>
      <c r="Z46" s="21"/>
      <c r="AA46" s="21"/>
    </row>
    <row r="47" spans="1:27" ht="15.75" thickBot="1">
      <c r="A47" s="15">
        <v>24</v>
      </c>
      <c r="B47" s="17" t="s">
        <v>112</v>
      </c>
      <c r="C47" s="10">
        <v>173</v>
      </c>
      <c r="D47" s="6" t="s">
        <v>120</v>
      </c>
      <c r="E47" s="6">
        <v>30</v>
      </c>
      <c r="F47" s="6"/>
      <c r="G47" s="2"/>
      <c r="H47" s="2"/>
      <c r="I47" s="2"/>
      <c r="J47" s="33"/>
      <c r="K47" s="33"/>
      <c r="L47" s="33"/>
      <c r="M47" s="33"/>
      <c r="N47" s="33"/>
      <c r="O47" s="33"/>
      <c r="P47" s="2"/>
      <c r="Q47" s="2"/>
      <c r="R47" s="2"/>
      <c r="S47" s="2"/>
      <c r="T47" s="2"/>
      <c r="U47" s="6"/>
      <c r="V47" s="21"/>
      <c r="W47" s="21"/>
      <c r="X47" s="21"/>
      <c r="Y47" s="21"/>
      <c r="Z47" s="21"/>
      <c r="AA47" s="21"/>
    </row>
    <row r="48" spans="1:27" ht="16.5" thickTop="1" thickBot="1">
      <c r="B48" s="19" t="s">
        <v>3</v>
      </c>
      <c r="C48" s="1"/>
      <c r="D48" s="4"/>
      <c r="E48" s="26">
        <f>SUM(E24:E47)</f>
        <v>4766.7300000000005</v>
      </c>
      <c r="F48" s="26">
        <f t="shared" ref="F48:O48" si="0">SUM(F24:F47)</f>
        <v>2572.5600000000004</v>
      </c>
      <c r="G48" s="26">
        <f t="shared" si="0"/>
        <v>50.6</v>
      </c>
      <c r="H48" s="26">
        <f t="shared" si="0"/>
        <v>150</v>
      </c>
      <c r="I48" s="26">
        <f t="shared" si="0"/>
        <v>210</v>
      </c>
      <c r="J48" s="26">
        <f t="shared" si="0"/>
        <v>98.23</v>
      </c>
      <c r="K48" s="26">
        <f t="shared" si="0"/>
        <v>357.8</v>
      </c>
      <c r="L48" s="26">
        <f t="shared" si="0"/>
        <v>310</v>
      </c>
      <c r="M48" s="26">
        <f t="shared" si="0"/>
        <v>180</v>
      </c>
      <c r="N48" s="26">
        <f t="shared" si="0"/>
        <v>755.14</v>
      </c>
      <c r="O48" s="26">
        <f t="shared" si="0"/>
        <v>82.4</v>
      </c>
      <c r="P48" s="21"/>
      <c r="Q48" s="21"/>
    </row>
    <row r="49" spans="2:27" ht="15.75" thickTop="1">
      <c r="B49" s="1" t="s">
        <v>6</v>
      </c>
      <c r="C49" s="2"/>
      <c r="D49" s="5"/>
      <c r="E49" s="6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6"/>
      <c r="V49" s="21"/>
      <c r="W49" s="21"/>
      <c r="X49" s="21"/>
      <c r="Y49" s="21"/>
      <c r="Z49" s="21"/>
      <c r="AA49" s="21"/>
    </row>
    <row r="50" spans="2:27">
      <c r="B50" s="1" t="s">
        <v>50</v>
      </c>
      <c r="C50" s="2"/>
      <c r="D50" s="5"/>
      <c r="E50" s="6">
        <f>SUM(E5)</f>
        <v>6933.73</v>
      </c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6"/>
      <c r="V50" s="21"/>
      <c r="W50" s="21"/>
      <c r="X50" s="21"/>
      <c r="Y50" s="21"/>
      <c r="Z50" s="21"/>
      <c r="AA50" s="21"/>
    </row>
    <row r="51" spans="2:27">
      <c r="B51" s="1" t="s">
        <v>51</v>
      </c>
      <c r="C51" s="1"/>
      <c r="D51" s="4"/>
      <c r="E51" s="20">
        <f>SUM(E6)</f>
        <v>7569.94</v>
      </c>
      <c r="F51" s="2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6"/>
      <c r="V51" s="21"/>
      <c r="W51" s="21"/>
      <c r="X51" s="21"/>
      <c r="Y51" s="21"/>
      <c r="Z51" s="21"/>
      <c r="AA51" s="21"/>
    </row>
    <row r="52" spans="2:27">
      <c r="B52" s="1" t="s">
        <v>7</v>
      </c>
      <c r="C52" s="1"/>
      <c r="D52" s="4"/>
      <c r="E52" s="20">
        <f>E19</f>
        <v>4772.17</v>
      </c>
      <c r="F52" s="2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6"/>
      <c r="V52" s="21"/>
      <c r="W52" s="21"/>
      <c r="X52" s="21"/>
      <c r="Y52" s="21"/>
      <c r="Z52" s="21"/>
      <c r="AA52" s="21"/>
    </row>
    <row r="53" spans="2:27">
      <c r="B53" s="1" t="s">
        <v>54</v>
      </c>
      <c r="C53" s="1"/>
      <c r="D53" s="4"/>
      <c r="E53" s="20">
        <v>0.76</v>
      </c>
      <c r="F53" s="2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6"/>
      <c r="V53" s="21"/>
      <c r="W53" s="21"/>
      <c r="X53" s="21"/>
      <c r="Y53" s="21"/>
      <c r="Z53" s="21"/>
      <c r="AA53" s="21"/>
    </row>
    <row r="54" spans="2:27">
      <c r="B54" s="1"/>
      <c r="C54" s="1"/>
      <c r="D54" s="4"/>
      <c r="E54" s="20" t="s">
        <v>61</v>
      </c>
      <c r="F54" s="2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6"/>
      <c r="V54" s="21"/>
      <c r="W54" s="21"/>
      <c r="X54" s="21"/>
      <c r="Y54" s="21"/>
      <c r="Z54" s="21"/>
      <c r="AA54" s="21"/>
    </row>
    <row r="55" spans="2:27" ht="15.75" thickBot="1">
      <c r="B55" s="1" t="s">
        <v>8</v>
      </c>
      <c r="C55" s="1"/>
      <c r="D55" s="4"/>
      <c r="E55" s="20">
        <f>E48</f>
        <v>4766.7300000000005</v>
      </c>
      <c r="F55" s="2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6"/>
      <c r="V55" s="21"/>
      <c r="W55" s="21"/>
      <c r="X55" s="21"/>
      <c r="Y55" s="21"/>
      <c r="Z55" s="21"/>
      <c r="AA55" s="21"/>
    </row>
    <row r="56" spans="2:27" ht="16.5" thickTop="1" thickBot="1">
      <c r="B56" s="1" t="s">
        <v>53</v>
      </c>
      <c r="C56" s="1"/>
      <c r="D56" s="4"/>
      <c r="E56" s="26">
        <f>SUM(E50+E52-E55)</f>
        <v>6939.1699999999992</v>
      </c>
      <c r="F56" s="2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6"/>
      <c r="V56" s="21"/>
      <c r="W56" s="21"/>
      <c r="X56" s="21"/>
      <c r="Y56" s="21"/>
      <c r="Z56" s="21"/>
      <c r="AA56" s="21"/>
    </row>
    <row r="57" spans="2:27" ht="15.75" thickTop="1">
      <c r="B57" s="1" t="s">
        <v>52</v>
      </c>
      <c r="C57" s="1"/>
      <c r="D57" s="4"/>
      <c r="E57" s="20">
        <f>SUM(E51+E53)</f>
        <v>7570.7</v>
      </c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6"/>
      <c r="V57" s="21"/>
      <c r="W57" s="21"/>
      <c r="X57" s="21"/>
      <c r="Y57" s="21"/>
      <c r="Z57" s="21"/>
      <c r="AA57" s="21"/>
    </row>
    <row r="58" spans="2:27">
      <c r="B58" s="1"/>
      <c r="C58" s="1"/>
      <c r="D58" s="4"/>
      <c r="E58" s="20"/>
      <c r="F58" s="2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6"/>
      <c r="V58" s="21"/>
      <c r="W58" s="21"/>
      <c r="X58" s="21"/>
      <c r="Y58" s="21"/>
      <c r="Z58" s="21"/>
      <c r="AA58" s="21"/>
    </row>
    <row r="59" spans="2:27">
      <c r="B59" s="1" t="s">
        <v>73</v>
      </c>
      <c r="C59" s="1"/>
      <c r="D59" s="4"/>
      <c r="E59" s="20"/>
      <c r="F59" s="20"/>
      <c r="G59" s="2"/>
      <c r="H59" s="2"/>
      <c r="I59" s="2"/>
      <c r="J59" s="1"/>
      <c r="K59" s="1"/>
      <c r="L59" s="1"/>
      <c r="M59" s="1"/>
      <c r="N59" s="1"/>
      <c r="O59" s="1"/>
      <c r="P59" s="2"/>
      <c r="Q59" s="2"/>
      <c r="R59" s="2"/>
      <c r="S59" s="2"/>
      <c r="T59" s="2"/>
      <c r="U59" s="6"/>
      <c r="V59" s="21"/>
      <c r="W59" s="21"/>
      <c r="X59" s="21"/>
      <c r="Y59" s="21"/>
      <c r="Z59" s="21"/>
      <c r="AA59" s="21"/>
    </row>
    <row r="60" spans="2:27">
      <c r="B60" s="1" t="s">
        <v>49</v>
      </c>
      <c r="C60" s="1"/>
      <c r="D60" s="4"/>
      <c r="E60" s="20">
        <f>SUM(E56)</f>
        <v>6939.1699999999992</v>
      </c>
      <c r="F60" s="20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6"/>
      <c r="V60" s="21"/>
      <c r="W60" s="21"/>
      <c r="X60" s="21"/>
      <c r="Y60" s="21"/>
      <c r="Z60" s="21"/>
      <c r="AA60" s="21"/>
    </row>
    <row r="61" spans="2:27">
      <c r="B61" s="1" t="s">
        <v>9</v>
      </c>
      <c r="C61" s="1"/>
      <c r="D61" s="4"/>
      <c r="E61" s="20">
        <f>SUM(E57)</f>
        <v>7570.7</v>
      </c>
      <c r="F61" s="20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6"/>
      <c r="V61" s="21"/>
      <c r="W61" s="21"/>
      <c r="X61" s="21"/>
      <c r="Y61" s="21"/>
      <c r="Z61" s="21"/>
      <c r="AA61" s="21"/>
    </row>
    <row r="62" spans="2:27">
      <c r="B62" s="1" t="s">
        <v>10</v>
      </c>
      <c r="C62" s="1"/>
      <c r="D62" s="5"/>
      <c r="E62" s="20">
        <v>0</v>
      </c>
      <c r="F62" s="20"/>
      <c r="G62" s="2"/>
      <c r="H62" s="2"/>
      <c r="I62" s="1"/>
      <c r="J62" s="2"/>
      <c r="K62" s="2"/>
      <c r="L62" s="2"/>
      <c r="M62" s="2"/>
      <c r="N62" s="2"/>
      <c r="O62" s="2"/>
      <c r="P62" s="1"/>
      <c r="Q62" s="1"/>
      <c r="R62" s="1"/>
      <c r="S62" s="1"/>
      <c r="T62" s="2"/>
      <c r="U62" s="6"/>
      <c r="V62" s="21"/>
      <c r="W62" s="21"/>
      <c r="X62" s="21"/>
      <c r="Y62" s="21"/>
      <c r="Z62" s="21"/>
      <c r="AA62" s="21"/>
    </row>
    <row r="63" spans="2:27">
      <c r="B63" s="1" t="s">
        <v>11</v>
      </c>
      <c r="C63" s="1"/>
      <c r="D63" s="5"/>
      <c r="E63" s="20"/>
      <c r="F63" s="2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6"/>
      <c r="V63" s="21"/>
      <c r="W63" s="21"/>
      <c r="X63" s="21"/>
      <c r="Y63" s="21"/>
      <c r="Z63" s="21"/>
      <c r="AA63" s="21"/>
    </row>
    <row r="64" spans="2:27">
      <c r="B64" s="2"/>
      <c r="C64" s="2"/>
      <c r="D64" s="5"/>
      <c r="E64" s="29"/>
      <c r="F64" s="2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6"/>
      <c r="V64" s="21"/>
      <c r="W64" s="21"/>
      <c r="X64" s="21"/>
      <c r="Y64" s="21"/>
      <c r="Z64" s="21"/>
      <c r="AA64" s="21"/>
    </row>
    <row r="65" spans="2:27" ht="15.75" thickBot="1">
      <c r="B65" s="1"/>
      <c r="C65" s="1"/>
      <c r="D65" s="4"/>
      <c r="E65" s="20">
        <v>0</v>
      </c>
      <c r="F65" s="2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6"/>
      <c r="V65" s="21"/>
      <c r="W65" s="21"/>
      <c r="X65" s="21"/>
      <c r="Y65" s="21"/>
      <c r="Z65" s="21"/>
      <c r="AA65" s="21"/>
    </row>
    <row r="66" spans="2:27" ht="16.5" thickTop="1" thickBot="1">
      <c r="B66" s="1" t="s">
        <v>12</v>
      </c>
      <c r="C66" s="1"/>
      <c r="D66" s="4"/>
      <c r="E66" s="26">
        <f>SUM(E4+E19-E48+ E53)</f>
        <v>14509.869999999997</v>
      </c>
      <c r="F66" s="2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6"/>
      <c r="V66" s="21"/>
      <c r="W66" s="21"/>
      <c r="X66" s="21"/>
      <c r="Y66" s="21"/>
      <c r="Z66" s="21"/>
      <c r="AA66" s="21"/>
    </row>
    <row r="67" spans="2:27" ht="15.75" thickTop="1">
      <c r="B67" s="6"/>
      <c r="C67" s="2"/>
      <c r="D67" s="5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6"/>
      <c r="V67" s="21"/>
      <c r="W67" s="21"/>
      <c r="X67" s="21"/>
      <c r="Y67" s="21"/>
      <c r="Z67" s="21"/>
      <c r="AA67" s="21"/>
    </row>
    <row r="68" spans="2:27">
      <c r="B68" s="6"/>
      <c r="C68" s="2"/>
      <c r="D68" s="6"/>
      <c r="E68" s="6"/>
      <c r="F68" s="6"/>
      <c r="G68" s="6"/>
      <c r="H68" s="6"/>
      <c r="I68" s="1"/>
      <c r="J68" s="2"/>
      <c r="K68" s="2"/>
      <c r="L68" s="2"/>
      <c r="M68" s="2"/>
      <c r="N68" s="2"/>
      <c r="O68" s="2"/>
      <c r="P68" s="6"/>
      <c r="Q68" s="1"/>
      <c r="R68" s="2"/>
      <c r="S68" s="2"/>
      <c r="T68" s="2"/>
      <c r="U68" s="6"/>
      <c r="V68" s="21"/>
      <c r="W68" s="21"/>
      <c r="X68" s="21"/>
      <c r="Y68" s="21"/>
      <c r="Z68" s="21"/>
      <c r="AA68" s="21"/>
    </row>
    <row r="69" spans="2:27">
      <c r="B69" s="1" t="s">
        <v>13</v>
      </c>
      <c r="C69" s="2"/>
      <c r="D69" s="5"/>
      <c r="E69" s="6"/>
      <c r="F69" s="6"/>
      <c r="G69" s="2"/>
      <c r="H69" s="2"/>
      <c r="I69" s="1"/>
      <c r="J69" s="2"/>
      <c r="K69" s="2"/>
      <c r="L69" s="2"/>
      <c r="M69" s="2"/>
      <c r="N69" s="2"/>
      <c r="O69" s="2"/>
      <c r="P69" s="6"/>
      <c r="Q69" s="1"/>
      <c r="R69" s="2"/>
      <c r="S69" s="2"/>
      <c r="T69" s="2"/>
      <c r="U69" s="6"/>
      <c r="V69" s="21"/>
      <c r="W69" s="21"/>
      <c r="X69" s="21"/>
      <c r="Y69" s="21"/>
      <c r="Z69" s="21"/>
      <c r="AA69" s="21"/>
    </row>
    <row r="70" spans="2:27">
      <c r="B70" s="1" t="s">
        <v>14</v>
      </c>
      <c r="C70" s="2"/>
      <c r="D70" s="6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6"/>
      <c r="Q70" s="1"/>
      <c r="R70" s="2"/>
      <c r="S70" s="2"/>
      <c r="T70" s="2"/>
      <c r="U70" s="6"/>
      <c r="V70" s="21"/>
      <c r="W70" s="21"/>
      <c r="X70" s="21"/>
      <c r="Y70" s="21"/>
      <c r="Z70" s="21"/>
      <c r="AA70" s="21"/>
    </row>
    <row r="71" spans="2:27">
      <c r="B71" s="1" t="s">
        <v>15</v>
      </c>
      <c r="C71" s="2"/>
      <c r="D71" s="5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6"/>
      <c r="V71" s="21"/>
      <c r="W71" s="21"/>
      <c r="X71" s="21"/>
      <c r="Y71" s="21"/>
      <c r="Z71" s="21"/>
      <c r="AA71" s="21"/>
    </row>
    <row r="72" spans="2:27">
      <c r="B72" s="1" t="s">
        <v>16</v>
      </c>
      <c r="C72" s="6"/>
      <c r="D72" s="6"/>
      <c r="E72" s="6"/>
      <c r="F72" s="6"/>
      <c r="G72" s="6"/>
      <c r="H72" s="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6"/>
      <c r="V72" s="21"/>
      <c r="W72" s="21"/>
      <c r="X72" s="21"/>
      <c r="Y72" s="21"/>
      <c r="Z72" s="21"/>
      <c r="AA72" s="21"/>
    </row>
    <row r="73" spans="2:27">
      <c r="B73" s="1" t="s">
        <v>17</v>
      </c>
      <c r="C73" s="6"/>
      <c r="D73" s="6"/>
      <c r="E73" s="6"/>
      <c r="F73" s="6"/>
      <c r="G73" s="6"/>
      <c r="H73" s="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6"/>
      <c r="V73" s="21"/>
      <c r="W73" s="21"/>
      <c r="X73" s="21"/>
      <c r="Y73" s="21"/>
      <c r="Z73" s="21"/>
      <c r="AA73" s="21"/>
    </row>
    <row r="74" spans="2:27">
      <c r="B74" s="1" t="s">
        <v>18</v>
      </c>
      <c r="C74" s="6"/>
      <c r="D74" s="5"/>
      <c r="E74" s="6"/>
      <c r="F74" s="6"/>
      <c r="G74" s="2"/>
      <c r="H74" s="2"/>
      <c r="I74" s="2"/>
      <c r="J74" s="8"/>
      <c r="K74" s="8"/>
      <c r="L74" s="8"/>
      <c r="M74" s="8"/>
      <c r="N74" s="8"/>
      <c r="O74" s="8"/>
      <c r="P74" s="2"/>
      <c r="Q74" s="2"/>
      <c r="R74" s="2"/>
      <c r="S74" s="2"/>
      <c r="T74" s="2"/>
      <c r="U74" s="6"/>
      <c r="V74" s="21"/>
      <c r="W74" s="21"/>
      <c r="X74" s="21"/>
      <c r="Y74" s="21"/>
      <c r="Z74" s="21"/>
      <c r="AA74" s="21"/>
    </row>
    <row r="75" spans="2:27">
      <c r="B75" s="8"/>
      <c r="C75" s="8"/>
      <c r="D75" s="8"/>
      <c r="E75" s="8"/>
      <c r="F75" s="8"/>
      <c r="G75" s="8"/>
      <c r="H75" s="8"/>
      <c r="I75" s="8"/>
      <c r="J75" s="6"/>
      <c r="K75" s="6"/>
      <c r="L75" s="6"/>
      <c r="M75" s="6"/>
      <c r="N75" s="6"/>
      <c r="O75" s="6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2:27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2:27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2:27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2:27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27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2:27">
      <c r="B81" s="6"/>
      <c r="C81" s="6"/>
      <c r="D81" s="6"/>
      <c r="E81" s="6"/>
      <c r="F81" s="6"/>
      <c r="G81" s="6"/>
      <c r="H81" s="6"/>
      <c r="I81" s="6"/>
      <c r="J81" s="8"/>
      <c r="K81" s="8"/>
      <c r="L81" s="8"/>
      <c r="M81" s="8"/>
      <c r="N81" s="8"/>
      <c r="O81" s="8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2:27">
      <c r="B82" s="8"/>
      <c r="C82" s="8"/>
      <c r="D82" s="8"/>
      <c r="E82" s="8"/>
      <c r="F82" s="8"/>
      <c r="G82" s="8"/>
      <c r="H82" s="8"/>
      <c r="I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</sheetData>
  <mergeCells count="3">
    <mergeCell ref="G1:J1"/>
    <mergeCell ref="K1:O1"/>
    <mergeCell ref="P1:Y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CA5A2-B2B0-4C88-B05F-CBFF0659664D}">
  <dimension ref="N1:U5"/>
  <sheetViews>
    <sheetView rightToLeft="1" topLeftCell="B1" workbookViewId="0">
      <selection activeCell="N1" sqref="N1:N5"/>
    </sheetView>
  </sheetViews>
  <sheetFormatPr defaultRowHeight="15"/>
  <cols>
    <col min="16" max="16" width="10" bestFit="1" customWidth="1"/>
    <col min="18" max="18" width="1" customWidth="1"/>
    <col min="19" max="19" width="7.7109375" customWidth="1"/>
    <col min="20" max="20" width="10" bestFit="1" customWidth="1"/>
    <col min="21" max="21" width="10.7109375" bestFit="1" customWidth="1"/>
  </cols>
  <sheetData>
    <row r="1" spans="14:21">
      <c r="N1">
        <v>20.6</v>
      </c>
      <c r="O1" t="s">
        <v>97</v>
      </c>
      <c r="P1">
        <v>723944621</v>
      </c>
      <c r="Q1" t="s">
        <v>85</v>
      </c>
      <c r="U1" s="30"/>
    </row>
    <row r="2" spans="14:21">
      <c r="N2">
        <v>30</v>
      </c>
      <c r="O2" t="s">
        <v>105</v>
      </c>
      <c r="P2">
        <v>239503167</v>
      </c>
      <c r="Q2" t="s">
        <v>104</v>
      </c>
      <c r="U2" s="30"/>
    </row>
    <row r="5" spans="14:21">
      <c r="N5">
        <f>SUM(N1:N4)</f>
        <v>50.6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tabSelected="1" workbookViewId="0">
      <selection activeCell="A16" sqref="A16:XFD16"/>
    </sheetView>
  </sheetViews>
  <sheetFormatPr defaultRowHeight="15"/>
  <cols>
    <col min="1" max="1" width="19.42578125" style="31" customWidth="1"/>
    <col min="2" max="2" width="12.7109375" style="31" customWidth="1"/>
    <col min="3" max="3" width="11" style="31" customWidth="1"/>
    <col min="4" max="4" width="13.28515625" style="31" customWidth="1"/>
    <col min="5" max="5" width="14" style="31" customWidth="1"/>
    <col min="6" max="6" width="12.5703125" style="31" customWidth="1"/>
    <col min="7" max="16384" width="9.140625" style="32"/>
  </cols>
  <sheetData>
    <row r="1" spans="1:6" s="12" customFormat="1">
      <c r="A1" s="13" t="s">
        <v>60</v>
      </c>
      <c r="B1" s="13"/>
      <c r="C1" s="13"/>
      <c r="D1" s="13"/>
      <c r="E1" s="13"/>
      <c r="F1" s="13"/>
    </row>
    <row r="2" spans="1:6" s="12" customFormat="1">
      <c r="A2" s="13"/>
      <c r="B2" s="13" t="s">
        <v>30</v>
      </c>
      <c r="C2" s="13" t="s">
        <v>31</v>
      </c>
      <c r="D2" s="13" t="s">
        <v>30</v>
      </c>
      <c r="E2" s="13" t="s">
        <v>31</v>
      </c>
      <c r="F2" s="13" t="s">
        <v>30</v>
      </c>
    </row>
    <row r="3" spans="1:6" s="12" customFormat="1">
      <c r="A3" s="13"/>
      <c r="B3" s="13" t="s">
        <v>32</v>
      </c>
      <c r="C3" s="13" t="s">
        <v>32</v>
      </c>
      <c r="D3" s="13" t="s">
        <v>32</v>
      </c>
      <c r="E3" s="13" t="s">
        <v>32</v>
      </c>
      <c r="F3" s="13" t="s">
        <v>32</v>
      </c>
    </row>
    <row r="4" spans="1:6" s="12" customFormat="1">
      <c r="A4" s="13"/>
      <c r="B4" s="13" t="s">
        <v>55</v>
      </c>
      <c r="C4" s="13" t="s">
        <v>55</v>
      </c>
      <c r="D4" s="13" t="s">
        <v>59</v>
      </c>
      <c r="E4" s="13" t="s">
        <v>59</v>
      </c>
      <c r="F4" s="13" t="s">
        <v>94</v>
      </c>
    </row>
    <row r="5" spans="1:6">
      <c r="A5" s="31" t="s">
        <v>27</v>
      </c>
      <c r="B5" s="31">
        <v>3500</v>
      </c>
      <c r="C5" s="31">
        <v>3500</v>
      </c>
      <c r="D5" s="31">
        <v>3500</v>
      </c>
      <c r="E5" s="31">
        <v>3500</v>
      </c>
      <c r="F5" s="31">
        <v>3500</v>
      </c>
    </row>
    <row r="6" spans="1:6">
      <c r="A6" s="31" t="s">
        <v>20</v>
      </c>
      <c r="B6" s="31">
        <v>60</v>
      </c>
      <c r="C6" s="31">
        <v>66</v>
      </c>
      <c r="D6" s="31">
        <v>47.17</v>
      </c>
      <c r="E6" s="31">
        <v>47.17</v>
      </c>
      <c r="F6" s="31">
        <v>50</v>
      </c>
    </row>
    <row r="7" spans="1:6">
      <c r="A7" s="31" t="s">
        <v>33</v>
      </c>
      <c r="B7" s="31">
        <v>45</v>
      </c>
      <c r="C7" s="31">
        <v>54.11</v>
      </c>
      <c r="D7" s="31">
        <v>55</v>
      </c>
      <c r="E7" s="31">
        <v>0.76</v>
      </c>
      <c r="F7" s="31">
        <v>55</v>
      </c>
    </row>
    <row r="8" spans="1:6">
      <c r="A8" s="31" t="s">
        <v>36</v>
      </c>
      <c r="B8" s="31">
        <v>65</v>
      </c>
      <c r="C8" s="31">
        <v>65</v>
      </c>
      <c r="D8" s="31">
        <v>65</v>
      </c>
      <c r="E8" s="31">
        <v>65</v>
      </c>
      <c r="F8" s="31">
        <v>65</v>
      </c>
    </row>
    <row r="9" spans="1:6">
      <c r="A9" s="31" t="s">
        <v>37</v>
      </c>
      <c r="B9" s="31">
        <v>2000</v>
      </c>
      <c r="C9" s="31">
        <v>1700</v>
      </c>
      <c r="D9" s="31">
        <v>2000</v>
      </c>
      <c r="E9" s="31">
        <v>1160</v>
      </c>
      <c r="F9" s="31">
        <v>1000</v>
      </c>
    </row>
    <row r="10" spans="1:6" s="12" customFormat="1">
      <c r="A10" s="13"/>
      <c r="B10" s="13">
        <v>7170</v>
      </c>
      <c r="C10" s="13">
        <f>SUM(C5:C9)</f>
        <v>5385.1100000000006</v>
      </c>
      <c r="D10" s="13">
        <f>SUM(D5:D9)</f>
        <v>5667.17</v>
      </c>
      <c r="E10" s="13">
        <f>SUM(E5:E9)</f>
        <v>4772.93</v>
      </c>
      <c r="F10" s="13">
        <f>SUM(F5:F9)</f>
        <v>4670</v>
      </c>
    </row>
    <row r="13" spans="1:6" s="12" customFormat="1">
      <c r="A13" s="13"/>
      <c r="B13" s="13" t="s">
        <v>30</v>
      </c>
      <c r="C13" s="13" t="s">
        <v>31</v>
      </c>
      <c r="D13" s="13" t="s">
        <v>30</v>
      </c>
      <c r="E13" s="13" t="s">
        <v>31</v>
      </c>
      <c r="F13" s="13" t="s">
        <v>30</v>
      </c>
    </row>
    <row r="14" spans="1:6" s="12" customFormat="1">
      <c r="A14" s="13"/>
      <c r="B14" s="13" t="s">
        <v>34</v>
      </c>
      <c r="C14" s="13" t="s">
        <v>34</v>
      </c>
      <c r="D14" s="13" t="s">
        <v>34</v>
      </c>
      <c r="E14" s="13" t="s">
        <v>34</v>
      </c>
      <c r="F14" s="13" t="s">
        <v>34</v>
      </c>
    </row>
    <row r="15" spans="1:6" s="12" customFormat="1">
      <c r="A15" s="13"/>
      <c r="B15" s="13" t="s">
        <v>55</v>
      </c>
      <c r="C15" s="13" t="s">
        <v>55</v>
      </c>
      <c r="D15" s="13" t="s">
        <v>59</v>
      </c>
      <c r="E15" s="13" t="s">
        <v>59</v>
      </c>
      <c r="F15" s="13" t="s">
        <v>94</v>
      </c>
    </row>
    <row r="16" spans="1:6">
      <c r="A16" s="31" t="s">
        <v>38</v>
      </c>
      <c r="B16" s="31">
        <v>400</v>
      </c>
      <c r="C16" s="31">
        <v>110</v>
      </c>
      <c r="D16" s="31">
        <v>400</v>
      </c>
      <c r="E16" s="31">
        <v>150</v>
      </c>
      <c r="F16" s="31">
        <v>400</v>
      </c>
    </row>
    <row r="17" spans="1:6">
      <c r="A17" s="31" t="s">
        <v>39</v>
      </c>
      <c r="B17" s="31">
        <v>100</v>
      </c>
      <c r="C17" s="31">
        <v>0</v>
      </c>
      <c r="D17" s="31">
        <v>100</v>
      </c>
      <c r="E17" s="31">
        <v>60</v>
      </c>
      <c r="F17" s="31">
        <v>100</v>
      </c>
    </row>
    <row r="18" spans="1:6">
      <c r="A18" s="31" t="s">
        <v>45</v>
      </c>
      <c r="B18" s="31">
        <v>150</v>
      </c>
      <c r="C18" s="31">
        <v>150</v>
      </c>
      <c r="D18" s="31">
        <v>150</v>
      </c>
      <c r="E18" s="31">
        <v>150</v>
      </c>
      <c r="F18" s="31">
        <v>150</v>
      </c>
    </row>
    <row r="19" spans="1:6">
      <c r="A19" s="31" t="s">
        <v>40</v>
      </c>
      <c r="B19" s="31">
        <v>230</v>
      </c>
      <c r="C19" s="31">
        <v>218</v>
      </c>
      <c r="D19" s="31">
        <v>357.8</v>
      </c>
      <c r="E19" s="31">
        <v>357.8</v>
      </c>
      <c r="F19" s="31">
        <v>380</v>
      </c>
    </row>
    <row r="20" spans="1:6">
      <c r="A20" s="31" t="s">
        <v>41</v>
      </c>
      <c r="B20" s="31">
        <v>2550</v>
      </c>
      <c r="C20" s="31">
        <v>2419.7600000000002</v>
      </c>
      <c r="D20" s="31">
        <v>2580</v>
      </c>
      <c r="E20" s="31">
        <v>2572.56</v>
      </c>
      <c r="F20" s="31">
        <v>2600</v>
      </c>
    </row>
    <row r="21" spans="1:6">
      <c r="A21" s="31" t="s">
        <v>42</v>
      </c>
      <c r="B21" s="31">
        <v>700</v>
      </c>
      <c r="C21" s="31">
        <v>90</v>
      </c>
      <c r="D21" s="31">
        <v>500</v>
      </c>
      <c r="E21" s="31">
        <v>755.14</v>
      </c>
      <c r="F21" s="31">
        <v>500</v>
      </c>
    </row>
    <row r="22" spans="1:6">
      <c r="A22" s="31" t="s">
        <v>35</v>
      </c>
      <c r="B22" s="31">
        <v>100</v>
      </c>
      <c r="C22" s="31">
        <v>98.64</v>
      </c>
      <c r="D22" s="31">
        <v>98.23</v>
      </c>
      <c r="E22" s="31">
        <v>98.23</v>
      </c>
      <c r="F22" s="31">
        <v>110</v>
      </c>
    </row>
    <row r="23" spans="1:6">
      <c r="A23" s="31" t="s">
        <v>43</v>
      </c>
      <c r="B23" s="31">
        <v>1000</v>
      </c>
      <c r="C23" s="31">
        <v>0</v>
      </c>
      <c r="D23" s="31">
        <v>0</v>
      </c>
      <c r="E23" s="31">
        <v>310</v>
      </c>
      <c r="F23" s="31">
        <v>0</v>
      </c>
    </row>
    <row r="24" spans="1:6">
      <c r="A24" s="31" t="s">
        <v>44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</row>
    <row r="25" spans="1:6">
      <c r="A25" s="31" t="s">
        <v>20</v>
      </c>
      <c r="B25" s="31">
        <v>50</v>
      </c>
      <c r="C25" s="31">
        <v>47.17</v>
      </c>
      <c r="D25" s="31">
        <v>50</v>
      </c>
      <c r="E25" s="31">
        <v>50.6</v>
      </c>
      <c r="F25" s="31">
        <v>50</v>
      </c>
    </row>
    <row r="26" spans="1:6">
      <c r="A26" s="31" t="s">
        <v>58</v>
      </c>
      <c r="B26" s="31">
        <v>0</v>
      </c>
      <c r="C26" s="31">
        <v>85.83</v>
      </c>
      <c r="D26" s="31">
        <v>82.4</v>
      </c>
      <c r="E26" s="31">
        <v>82.4</v>
      </c>
      <c r="F26" s="31">
        <v>90</v>
      </c>
    </row>
    <row r="27" spans="1:6">
      <c r="A27" s="31" t="s">
        <v>48</v>
      </c>
      <c r="B27" s="31">
        <v>200</v>
      </c>
      <c r="C27" s="31">
        <v>75</v>
      </c>
      <c r="D27" s="31">
        <v>400</v>
      </c>
      <c r="E27" s="31">
        <v>180</v>
      </c>
      <c r="F27" s="31">
        <v>400</v>
      </c>
    </row>
    <row r="28" spans="1:6">
      <c r="B28" s="13">
        <f t="shared" ref="B28:F28" si="0">SUM(B16:B27)</f>
        <v>5480</v>
      </c>
      <c r="C28" s="13">
        <f t="shared" si="0"/>
        <v>3294.4</v>
      </c>
      <c r="D28" s="13">
        <f t="shared" si="0"/>
        <v>4718.4299999999994</v>
      </c>
      <c r="E28" s="13">
        <f t="shared" si="0"/>
        <v>4766.7299999999996</v>
      </c>
      <c r="F28" s="13">
        <f t="shared" si="0"/>
        <v>4780</v>
      </c>
    </row>
    <row r="30" spans="1:6">
      <c r="A30" s="13" t="s">
        <v>76</v>
      </c>
      <c r="B30" s="13">
        <v>14503.67</v>
      </c>
    </row>
    <row r="31" spans="1:6" s="12" customFormat="1">
      <c r="A31" s="13" t="s">
        <v>111</v>
      </c>
      <c r="B31" s="13">
        <f>SUM(B30+E10-E28)</f>
        <v>14509.869999999999</v>
      </c>
      <c r="C31" s="13"/>
      <c r="D31" s="13"/>
      <c r="E31" s="13"/>
      <c r="F31" s="13"/>
    </row>
    <row r="32" spans="1:6" s="12" customFormat="1">
      <c r="A32" s="13"/>
      <c r="B32" s="13"/>
      <c r="C32" s="13"/>
      <c r="D32" s="13"/>
      <c r="E32" s="13"/>
      <c r="F32" s="13"/>
    </row>
    <row r="34" spans="1:6" s="12" customFormat="1">
      <c r="A34" s="13"/>
      <c r="B34" s="13"/>
      <c r="C34" s="13"/>
      <c r="D34" s="13"/>
      <c r="E34" s="13"/>
      <c r="F34" s="13"/>
    </row>
    <row r="40" spans="1:6" s="12" customFormat="1">
      <c r="A40" s="13"/>
      <c r="B40" s="13"/>
      <c r="C40" s="13"/>
      <c r="D40" s="13"/>
      <c r="E40" s="13"/>
      <c r="F40" s="13"/>
    </row>
  </sheetData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9"/>
  <sheetViews>
    <sheetView topLeftCell="A7" workbookViewId="0">
      <selection activeCell="E20" sqref="E20"/>
    </sheetView>
  </sheetViews>
  <sheetFormatPr defaultRowHeight="15"/>
  <cols>
    <col min="1" max="1" width="19" style="9" customWidth="1"/>
    <col min="2" max="3" width="11" style="9" customWidth="1"/>
    <col min="4" max="4" width="9.140625" style="15"/>
  </cols>
  <sheetData>
    <row r="1" spans="1:4" s="12" customFormat="1">
      <c r="A1" s="13" t="s">
        <v>62</v>
      </c>
      <c r="B1" s="13"/>
      <c r="C1" s="13"/>
      <c r="D1" s="16"/>
    </row>
    <row r="2" spans="1:4" s="12" customFormat="1">
      <c r="A2" s="13"/>
      <c r="B2" s="13"/>
      <c r="C2" s="13"/>
      <c r="D2" s="16"/>
    </row>
    <row r="3" spans="1:4" s="12" customFormat="1">
      <c r="A3" s="13"/>
      <c r="B3" s="13" t="s">
        <v>32</v>
      </c>
      <c r="C3" s="13" t="s">
        <v>32</v>
      </c>
      <c r="D3" s="16"/>
    </row>
    <row r="4" spans="1:4" s="12" customFormat="1">
      <c r="A4" s="13"/>
      <c r="B4" s="14" t="s">
        <v>63</v>
      </c>
      <c r="C4" s="14" t="s">
        <v>115</v>
      </c>
      <c r="D4" s="16"/>
    </row>
    <row r="5" spans="1:4">
      <c r="A5" s="9" t="s">
        <v>27</v>
      </c>
      <c r="B5" s="9">
        <v>3500</v>
      </c>
      <c r="C5" s="9">
        <v>3500</v>
      </c>
    </row>
    <row r="6" spans="1:4">
      <c r="A6" s="9" t="s">
        <v>20</v>
      </c>
      <c r="B6" s="9">
        <v>66</v>
      </c>
      <c r="C6" s="9">
        <v>47.17</v>
      </c>
      <c r="D6" s="15" t="s">
        <v>126</v>
      </c>
    </row>
    <row r="7" spans="1:4">
      <c r="A7" s="9" t="s">
        <v>33</v>
      </c>
      <c r="B7" s="9">
        <v>54.11</v>
      </c>
      <c r="C7" s="9">
        <v>0.76</v>
      </c>
      <c r="D7" s="15" t="s">
        <v>121</v>
      </c>
    </row>
    <row r="8" spans="1:4">
      <c r="A8" s="9" t="s">
        <v>36</v>
      </c>
      <c r="B8" s="9">
        <v>65</v>
      </c>
      <c r="C8" s="9">
        <v>65</v>
      </c>
    </row>
    <row r="9" spans="1:4">
      <c r="A9" s="9" t="s">
        <v>37</v>
      </c>
      <c r="B9" s="9">
        <v>1700</v>
      </c>
      <c r="C9" s="9">
        <v>1160</v>
      </c>
      <c r="D9" s="15" t="s">
        <v>122</v>
      </c>
    </row>
    <row r="10" spans="1:4" s="12" customFormat="1">
      <c r="A10" s="13"/>
      <c r="B10" s="13">
        <f>SUM(B5:B9)</f>
        <v>5385.1100000000006</v>
      </c>
      <c r="C10" s="13">
        <f>SUM(C5:C9)</f>
        <v>4772.93</v>
      </c>
      <c r="D10" s="16"/>
    </row>
    <row r="11" spans="1:4" s="12" customFormat="1">
      <c r="A11" s="13"/>
      <c r="B11" s="13"/>
      <c r="C11" s="13"/>
      <c r="D11" s="16"/>
    </row>
    <row r="12" spans="1:4" s="12" customFormat="1">
      <c r="A12" s="13"/>
      <c r="B12" s="13" t="s">
        <v>34</v>
      </c>
      <c r="C12" s="13" t="s">
        <v>34</v>
      </c>
      <c r="D12" s="16"/>
    </row>
    <row r="13" spans="1:4" s="12" customFormat="1">
      <c r="A13" s="13"/>
      <c r="B13" s="14" t="s">
        <v>63</v>
      </c>
      <c r="C13" s="14" t="s">
        <v>115</v>
      </c>
      <c r="D13" s="16"/>
    </row>
    <row r="14" spans="1:4">
      <c r="A14" s="9" t="s">
        <v>38</v>
      </c>
      <c r="B14" s="9">
        <v>110</v>
      </c>
      <c r="C14" s="9">
        <v>150</v>
      </c>
      <c r="D14" s="15" t="s">
        <v>123</v>
      </c>
    </row>
    <row r="15" spans="1:4">
      <c r="A15" s="9" t="s">
        <v>39</v>
      </c>
      <c r="B15" s="9">
        <v>0</v>
      </c>
      <c r="C15" s="9">
        <v>60</v>
      </c>
      <c r="D15" s="15" t="s">
        <v>65</v>
      </c>
    </row>
    <row r="16" spans="1:4">
      <c r="A16" s="9" t="s">
        <v>45</v>
      </c>
      <c r="B16" s="9">
        <v>150</v>
      </c>
      <c r="C16" s="9">
        <v>150</v>
      </c>
    </row>
    <row r="17" spans="1:4">
      <c r="A17" s="9" t="s">
        <v>40</v>
      </c>
      <c r="B17" s="9">
        <v>218</v>
      </c>
      <c r="C17" s="9">
        <v>357.8</v>
      </c>
      <c r="D17" s="15" t="s">
        <v>116</v>
      </c>
    </row>
    <row r="18" spans="1:4">
      <c r="A18" s="9" t="s">
        <v>41</v>
      </c>
      <c r="B18" s="9">
        <v>2419.7600000000002</v>
      </c>
      <c r="C18" s="9">
        <v>2572.56</v>
      </c>
      <c r="D18" s="15" t="s">
        <v>66</v>
      </c>
    </row>
    <row r="19" spans="1:4">
      <c r="A19" s="9" t="s">
        <v>42</v>
      </c>
      <c r="B19" s="9">
        <v>90</v>
      </c>
      <c r="C19" s="9">
        <v>755.14</v>
      </c>
      <c r="D19" s="15" t="s">
        <v>118</v>
      </c>
    </row>
    <row r="20" spans="1:4">
      <c r="A20" s="9" t="s">
        <v>35</v>
      </c>
      <c r="B20" s="9">
        <v>98.64</v>
      </c>
      <c r="C20" s="9">
        <v>98.23</v>
      </c>
    </row>
    <row r="21" spans="1:4">
      <c r="A21" s="9" t="s">
        <v>20</v>
      </c>
      <c r="B21" s="9">
        <v>30</v>
      </c>
      <c r="C21" s="9">
        <v>50.6</v>
      </c>
      <c r="D21" s="15" t="s">
        <v>124</v>
      </c>
    </row>
    <row r="22" spans="1:4">
      <c r="A22" s="9" t="s">
        <v>48</v>
      </c>
      <c r="B22" s="9">
        <v>75</v>
      </c>
      <c r="C22" s="9">
        <v>180</v>
      </c>
      <c r="D22" s="15" t="s">
        <v>117</v>
      </c>
    </row>
    <row r="23" spans="1:4">
      <c r="A23" s="9" t="s">
        <v>64</v>
      </c>
      <c r="B23" s="9">
        <v>103</v>
      </c>
      <c r="C23" s="9">
        <v>82.4</v>
      </c>
      <c r="D23" s="15" t="s">
        <v>67</v>
      </c>
    </row>
    <row r="24" spans="1:4">
      <c r="A24" s="9" t="s">
        <v>114</v>
      </c>
      <c r="B24" s="9">
        <v>0</v>
      </c>
      <c r="C24" s="9">
        <v>310</v>
      </c>
      <c r="D24" s="15" t="s">
        <v>125</v>
      </c>
    </row>
    <row r="25" spans="1:4">
      <c r="B25" s="13">
        <f>SUM(B14:B24)</f>
        <v>3294.4</v>
      </c>
      <c r="C25" s="13">
        <f>SUM(C14:C24)</f>
        <v>4766.7299999999996</v>
      </c>
      <c r="D25" s="16"/>
    </row>
    <row r="30" spans="1:4" s="12" customFormat="1">
      <c r="A30" s="13"/>
      <c r="B30" s="13"/>
      <c r="C30" s="13"/>
      <c r="D30" s="16"/>
    </row>
    <row r="31" spans="1:4" s="12" customFormat="1">
      <c r="A31" s="13"/>
      <c r="B31" s="13"/>
      <c r="C31" s="13"/>
      <c r="D31" s="16"/>
    </row>
    <row r="33" spans="1:4" s="12" customFormat="1">
      <c r="A33" s="13"/>
      <c r="B33" s="13"/>
      <c r="C33" s="13"/>
      <c r="D33" s="16"/>
    </row>
    <row r="39" spans="1:4" s="12" customFormat="1">
      <c r="A39" s="13"/>
      <c r="B39" s="13"/>
      <c r="C39" s="13"/>
      <c r="D39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and pay</vt:lpstr>
      <vt:lpstr>VAT</vt:lpstr>
      <vt:lpstr>Budget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2022-04-02T07:53:02Z</cp:lastPrinted>
  <dcterms:created xsi:type="dcterms:W3CDTF">2016-04-06T18:06:11Z</dcterms:created>
  <dcterms:modified xsi:type="dcterms:W3CDTF">2022-04-02T08:35:51Z</dcterms:modified>
</cp:coreProperties>
</file>