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1e3554271936847/Documents/WALLINGTON/FINANCE 2024/"/>
    </mc:Choice>
  </mc:AlternateContent>
  <xr:revisionPtr revIDLastSave="98" documentId="8_{6D5D10DD-D5E8-4B30-870D-458BFCFC64BD}" xr6:coauthVersionLast="47" xr6:coauthVersionMax="47" xr10:uidLastSave="{E46E8173-A992-4422-9029-1E4AFB00B5D8}"/>
  <bookViews>
    <workbookView xWindow="-120" yWindow="-120" windowWidth="19440" windowHeight="11520" firstSheet="1" activeTab="3" xr2:uid="{00000000-000D-0000-FFFF-FFFF00000000}"/>
  </bookViews>
  <sheets>
    <sheet name="Budget and Spend" sheetId="6" r:id="rId1"/>
    <sheet name="N&amp;SI Savings Account" sheetId="3" r:id="rId2"/>
    <sheet name="WDPC Current Account" sheetId="1" r:id="rId3"/>
    <sheet name="Detailed Accounts" sheetId="5" r:id="rId4"/>
    <sheet name="Variances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7" l="1"/>
  <c r="C10" i="7"/>
  <c r="B40" i="6" l="1"/>
  <c r="E36" i="6"/>
  <c r="F32" i="6"/>
  <c r="F36" i="6" s="1"/>
  <c r="C32" i="6"/>
  <c r="C36" i="6" s="1"/>
  <c r="B32" i="6"/>
  <c r="B36" i="6" s="1"/>
  <c r="D31" i="6"/>
  <c r="D30" i="6"/>
  <c r="D29" i="6"/>
  <c r="D28" i="6"/>
  <c r="D27" i="6"/>
  <c r="F22" i="6"/>
  <c r="C22" i="6"/>
  <c r="B39" i="6" s="1"/>
  <c r="D21" i="6"/>
  <c r="D20" i="6"/>
  <c r="D19" i="6"/>
  <c r="D18" i="6"/>
  <c r="D17" i="6"/>
  <c r="D16" i="6"/>
  <c r="D15" i="6"/>
  <c r="D14" i="6"/>
  <c r="D13" i="6"/>
  <c r="D12" i="6"/>
  <c r="D11" i="6"/>
  <c r="D10" i="6"/>
  <c r="F6" i="6"/>
  <c r="D32" i="6" l="1"/>
  <c r="D36" i="6" s="1"/>
  <c r="D22" i="6"/>
</calcChain>
</file>

<file path=xl/sharedStrings.xml><?xml version="1.0" encoding="utf-8"?>
<sst xmlns="http://schemas.openxmlformats.org/spreadsheetml/2006/main" count="293" uniqueCount="156">
  <si>
    <t>Wallington Demesne Parish Council</t>
  </si>
  <si>
    <t>Bank account: WDPC Current Account</t>
  </si>
  <si>
    <t>Date range: 01/04/2023 to 31/03/2024</t>
  </si>
  <si>
    <t>Date</t>
  </si>
  <si>
    <t>Reference</t>
  </si>
  <si>
    <t>Supplier / Customer</t>
  </si>
  <si>
    <t>Description</t>
  </si>
  <si>
    <t>Receipt</t>
  </si>
  <si>
    <t>Payment</t>
  </si>
  <si>
    <t>Balance</t>
  </si>
  <si>
    <t>Opening balance b/fwd</t>
  </si>
  <si>
    <t>06/04/2023</t>
  </si>
  <si>
    <t>BACS</t>
  </si>
  <si>
    <t>Northumberland County Council</t>
  </si>
  <si>
    <t>Precept</t>
  </si>
  <si>
    <t>13/04/2023</t>
  </si>
  <si>
    <t>HMRC</t>
  </si>
  <si>
    <t>Burial</t>
  </si>
  <si>
    <t>03/05/2023</t>
  </si>
  <si>
    <t>Wallington F.C.</t>
  </si>
  <si>
    <t>Rent</t>
  </si>
  <si>
    <t>22/05/2023</t>
  </si>
  <si>
    <t>BHIB</t>
  </si>
  <si>
    <t>Insurance premium</t>
  </si>
  <si>
    <t>24/05/2023</t>
  </si>
  <si>
    <t>C Miller</t>
  </si>
  <si>
    <t>Salary</t>
  </si>
  <si>
    <t>Expenses</t>
  </si>
  <si>
    <t>25/05/2023</t>
  </si>
  <si>
    <t>DD</t>
  </si>
  <si>
    <t>PAYE</t>
  </si>
  <si>
    <t>29/05/2023</t>
  </si>
  <si>
    <t>NALC 139</t>
  </si>
  <si>
    <t>NALC</t>
  </si>
  <si>
    <t>NALC Subscription</t>
  </si>
  <si>
    <t>05/07/2023</t>
  </si>
  <si>
    <t>0000203</t>
  </si>
  <si>
    <t>Wel Medical</t>
  </si>
  <si>
    <t>Defib pads</t>
  </si>
  <si>
    <t>000203</t>
  </si>
  <si>
    <t>Imperative Training</t>
  </si>
  <si>
    <t>22/07/2023</t>
  </si>
  <si>
    <t>24/07/2023</t>
  </si>
  <si>
    <t>000204</t>
  </si>
  <si>
    <t>000206</t>
  </si>
  <si>
    <t>Middleton and Todridge Village Hall</t>
  </si>
  <si>
    <t>Meeting Room</t>
  </si>
  <si>
    <t>25/07/2023</t>
  </si>
  <si>
    <t>Strettle</t>
  </si>
  <si>
    <t>Inscription Fee</t>
  </si>
  <si>
    <t>000205</t>
  </si>
  <si>
    <t>National Trust</t>
  </si>
  <si>
    <t>Rent of Football Ground</t>
  </si>
  <si>
    <t>06/09/2023</t>
  </si>
  <si>
    <t>26/09/2023</t>
  </si>
  <si>
    <t>000207</t>
  </si>
  <si>
    <t>000208</t>
  </si>
  <si>
    <t>10/10/2023</t>
  </si>
  <si>
    <t>Spanglefish</t>
  </si>
  <si>
    <t>Website</t>
  </si>
  <si>
    <t>25/10/2023</t>
  </si>
  <si>
    <t>27/11/2023</t>
  </si>
  <si>
    <t>Cambo Village Hall</t>
  </si>
  <si>
    <t>28/11/2023</t>
  </si>
  <si>
    <t>CHQ</t>
  </si>
  <si>
    <t>29/11/2023</t>
  </si>
  <si>
    <t>Great North Air Ambulance</t>
  </si>
  <si>
    <t>Grant</t>
  </si>
  <si>
    <t>12/12/2023</t>
  </si>
  <si>
    <t>000209</t>
  </si>
  <si>
    <t>Davidson</t>
  </si>
  <si>
    <t>Christmas Tree</t>
  </si>
  <si>
    <t>11/01/2024</t>
  </si>
  <si>
    <t>CHEQUE</t>
  </si>
  <si>
    <t>Funeral Services</t>
  </si>
  <si>
    <t>22/01/2024</t>
  </si>
  <si>
    <t>23/01/2024</t>
  </si>
  <si>
    <t>Miscellaneous Payments</t>
  </si>
  <si>
    <t>25/01/2024</t>
  </si>
  <si>
    <t>29/01/2024</t>
  </si>
  <si>
    <t>26/03/2024</t>
  </si>
  <si>
    <t>2022/309</t>
  </si>
  <si>
    <t>J G Ballantine</t>
  </si>
  <si>
    <t>Burial Ground</t>
  </si>
  <si>
    <t>Meeting room</t>
  </si>
  <si>
    <t>salary</t>
  </si>
  <si>
    <t>Bank account: Wallington Demesne PC</t>
  </si>
  <si>
    <t>02/01/2024</t>
  </si>
  <si>
    <t>Bank Interest</t>
  </si>
  <si>
    <t>Detailed accounts for 2023-2024</t>
  </si>
  <si>
    <t>Receipts</t>
  </si>
  <si>
    <t>This year TOTAL</t>
  </si>
  <si>
    <t>Other Receipts</t>
  </si>
  <si>
    <t>VAT Repayments</t>
  </si>
  <si>
    <t>Miscellaneous Receipts</t>
  </si>
  <si>
    <t>TOTAL Other Receipts</t>
  </si>
  <si>
    <t>TOTAL Precept</t>
  </si>
  <si>
    <t>TOTAL Receipts</t>
  </si>
  <si>
    <t>Payments</t>
  </si>
  <si>
    <t>Other Payments</t>
  </si>
  <si>
    <t>Defibrillator</t>
  </si>
  <si>
    <t>Grants</t>
  </si>
  <si>
    <t>Subscriptions</t>
  </si>
  <si>
    <t>Insurance</t>
  </si>
  <si>
    <t>Christmas tree</t>
  </si>
  <si>
    <t>TOTAL Other Payments</t>
  </si>
  <si>
    <t>TOTAL Salary</t>
  </si>
  <si>
    <t>TOTAL Payments</t>
  </si>
  <si>
    <t>Movement in balances</t>
  </si>
  <si>
    <t>Excess of receipts over payments</t>
  </si>
  <si>
    <t>Opening balance</t>
  </si>
  <si>
    <t>Closing balance</t>
  </si>
  <si>
    <t>Bank accounts</t>
  </si>
  <si>
    <t>WDPC Current Account</t>
  </si>
  <si>
    <t>Wallington Demesne PC</t>
  </si>
  <si>
    <t>TOTAL bank balances</t>
  </si>
  <si>
    <t>Budget report from 1-Apr-2023 to 31-Mar-2024 (figures include VAT)</t>
  </si>
  <si>
    <t>£</t>
  </si>
  <si>
    <t>Balance B/F 1.4.23</t>
  </si>
  <si>
    <t>Lloyds</t>
  </si>
  <si>
    <t>N&amp;SI</t>
  </si>
  <si>
    <t>2023-2024</t>
  </si>
  <si>
    <t>2024-2025</t>
  </si>
  <si>
    <t>Budget</t>
  </si>
  <si>
    <t>Actual</t>
  </si>
  <si>
    <t>Variance</t>
  </si>
  <si>
    <t>Rent, football pitch</t>
  </si>
  <si>
    <t>RECEIPTS</t>
  </si>
  <si>
    <t>Total Receipts</t>
  </si>
  <si>
    <t>C/B Lloyds</t>
  </si>
  <si>
    <t>C/B N&amp;SI</t>
  </si>
  <si>
    <t>31.3.23</t>
  </si>
  <si>
    <t>VAT</t>
  </si>
  <si>
    <t>Interest</t>
  </si>
  <si>
    <t xml:space="preserve">Burial </t>
  </si>
  <si>
    <t>Tree removal y/e 31.3.23</t>
  </si>
  <si>
    <t xml:space="preserve">Rent </t>
  </si>
  <si>
    <t>Salary/Expenses</t>
  </si>
  <si>
    <t>Misc</t>
  </si>
  <si>
    <t>Defib</t>
  </si>
  <si>
    <t>Kings Coronation</t>
  </si>
  <si>
    <t>One off event y/e 31.3.23</t>
  </si>
  <si>
    <t>Wallington Demesne Parish Council - Variances 2024</t>
  </si>
  <si>
    <t>31.3.24</t>
  </si>
  <si>
    <t>Increase interest rate 2024</t>
  </si>
  <si>
    <t>No invoice received from Cambo Vhall 2023</t>
  </si>
  <si>
    <t>VAT included 2024</t>
  </si>
  <si>
    <t>New seat/seat repairs 2023</t>
  </si>
  <si>
    <t>£119.32 to be reclaimed 2024, included</t>
  </si>
  <si>
    <t>VAT INCLUDED</t>
  </si>
  <si>
    <t>Battery purchased 2023</t>
  </si>
  <si>
    <t>£500 granted to Young Farmers county rally 2023</t>
  </si>
  <si>
    <t>Addition lighting/battery pack 2024</t>
  </si>
  <si>
    <t>Mr &amp; Mrs Fathers</t>
  </si>
  <si>
    <t>Total Payments</t>
  </si>
  <si>
    <t>Total 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</si>
</sst>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\-"/>
  </numFmts>
  <fonts count="13" x14ac:knownFonts="1">
    <font>
      <sz val="11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" fontId="9" fillId="0" borderId="0" xfId="0" applyNumberFormat="1" applyFont="1" applyAlignment="1">
      <alignment horizontal="left"/>
    </xf>
    <xf numFmtId="4" fontId="0" fillId="0" borderId="1" xfId="0" applyNumberFormat="1" applyBorder="1" applyAlignment="1">
      <alignment horizontal="left"/>
    </xf>
    <xf numFmtId="4" fontId="9" fillId="0" borderId="3" xfId="0" applyNumberFormat="1" applyFont="1" applyBorder="1" applyAlignment="1">
      <alignment horizontal="left"/>
    </xf>
    <xf numFmtId="4" fontId="9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85F50-83D7-4D2C-B444-C91B445F5B20}">
  <dimension ref="A1:H40"/>
  <sheetViews>
    <sheetView topLeftCell="A17" workbookViewId="0">
      <selection activeCell="A32" sqref="A32"/>
    </sheetView>
  </sheetViews>
  <sheetFormatPr defaultRowHeight="15" x14ac:dyDescent="0.25"/>
  <cols>
    <col min="1" max="1" width="24" style="2" customWidth="1"/>
    <col min="2" max="16384" width="9.140625" style="2"/>
  </cols>
  <sheetData>
    <row r="1" spans="1:8" ht="18.75" x14ac:dyDescent="0.3">
      <c r="A1" s="11" t="s">
        <v>0</v>
      </c>
    </row>
    <row r="2" spans="1:8" x14ac:dyDescent="0.25">
      <c r="A2" s="12" t="s">
        <v>116</v>
      </c>
    </row>
    <row r="3" spans="1:8" ht="18.75" x14ac:dyDescent="0.3">
      <c r="A3" s="11" t="s">
        <v>98</v>
      </c>
      <c r="F3" s="13" t="s">
        <v>117</v>
      </c>
    </row>
    <row r="4" spans="1:8" s="15" customFormat="1" ht="18.75" x14ac:dyDescent="0.3">
      <c r="A4" s="14" t="s">
        <v>118</v>
      </c>
      <c r="E4" s="15" t="s">
        <v>119</v>
      </c>
      <c r="F4" s="15">
        <v>5300.46</v>
      </c>
    </row>
    <row r="5" spans="1:8" s="15" customFormat="1" ht="18.75" x14ac:dyDescent="0.3">
      <c r="A5" s="14"/>
      <c r="E5" s="15" t="s">
        <v>120</v>
      </c>
      <c r="F5" s="15">
        <v>7577.75</v>
      </c>
    </row>
    <row r="6" spans="1:8" s="15" customFormat="1" ht="18.75" x14ac:dyDescent="0.3">
      <c r="A6" s="14"/>
      <c r="F6" s="13">
        <f>SUM(F4:F5)</f>
        <v>12878.21</v>
      </c>
    </row>
    <row r="7" spans="1:8" x14ac:dyDescent="0.25">
      <c r="C7" s="16" t="s">
        <v>121</v>
      </c>
      <c r="G7" s="12" t="s">
        <v>122</v>
      </c>
    </row>
    <row r="8" spans="1:8" x14ac:dyDescent="0.25">
      <c r="B8" s="16" t="s">
        <v>123</v>
      </c>
      <c r="C8" s="16" t="s">
        <v>124</v>
      </c>
      <c r="D8" s="16" t="s">
        <v>125</v>
      </c>
      <c r="F8" s="16" t="s">
        <v>123</v>
      </c>
    </row>
    <row r="9" spans="1:8" x14ac:dyDescent="0.25">
      <c r="A9" s="16" t="s">
        <v>99</v>
      </c>
      <c r="C9" s="17"/>
    </row>
    <row r="10" spans="1:8" x14ac:dyDescent="0.25">
      <c r="A10" s="2" t="s">
        <v>77</v>
      </c>
      <c r="B10" s="4">
        <v>500</v>
      </c>
      <c r="C10" s="4">
        <v>0</v>
      </c>
      <c r="D10" s="4">
        <f>B10-C10</f>
        <v>500</v>
      </c>
      <c r="E10" s="4"/>
      <c r="F10" s="4">
        <v>500</v>
      </c>
      <c r="G10" s="4"/>
      <c r="H10" s="4"/>
    </row>
    <row r="11" spans="1:8" x14ac:dyDescent="0.25">
      <c r="A11" s="2" t="s">
        <v>100</v>
      </c>
      <c r="B11" s="4">
        <v>400</v>
      </c>
      <c r="C11" s="4">
        <v>148.62</v>
      </c>
      <c r="D11" s="4">
        <f t="shared" ref="D11:D22" si="0">B11-C11</f>
        <v>251.38</v>
      </c>
      <c r="E11" s="4"/>
      <c r="F11" s="4">
        <v>400</v>
      </c>
      <c r="G11" s="4"/>
      <c r="H11" s="4"/>
    </row>
    <row r="12" spans="1:8" x14ac:dyDescent="0.25">
      <c r="A12" s="2" t="s">
        <v>59</v>
      </c>
      <c r="B12" s="4">
        <v>90</v>
      </c>
      <c r="C12" s="4">
        <v>103</v>
      </c>
      <c r="D12" s="4">
        <f t="shared" si="0"/>
        <v>-13</v>
      </c>
      <c r="E12" s="4"/>
      <c r="F12" s="4">
        <v>103</v>
      </c>
      <c r="G12" s="4"/>
      <c r="H12" s="4"/>
    </row>
    <row r="13" spans="1:8" x14ac:dyDescent="0.25">
      <c r="A13" s="2" t="s">
        <v>101</v>
      </c>
      <c r="B13" s="4">
        <v>250</v>
      </c>
      <c r="C13" s="4">
        <v>100</v>
      </c>
      <c r="D13" s="4">
        <f t="shared" si="0"/>
        <v>150</v>
      </c>
      <c r="E13" s="4"/>
      <c r="F13" s="4">
        <v>250</v>
      </c>
      <c r="G13" s="4"/>
      <c r="H13" s="4"/>
    </row>
    <row r="14" spans="1:8" x14ac:dyDescent="0.25">
      <c r="A14" s="2" t="s">
        <v>102</v>
      </c>
      <c r="B14" s="4">
        <v>110</v>
      </c>
      <c r="C14" s="4">
        <v>99.2</v>
      </c>
      <c r="D14" s="4">
        <f t="shared" si="0"/>
        <v>10.799999999999997</v>
      </c>
      <c r="E14" s="4"/>
      <c r="F14" s="4">
        <v>110</v>
      </c>
      <c r="G14" s="4"/>
      <c r="H14" s="4"/>
    </row>
    <row r="15" spans="1:8" x14ac:dyDescent="0.25">
      <c r="A15" s="2" t="s">
        <v>27</v>
      </c>
      <c r="B15" s="4">
        <v>350</v>
      </c>
      <c r="C15" s="4">
        <v>297.54000000000002</v>
      </c>
      <c r="D15" s="4">
        <f t="shared" si="0"/>
        <v>52.45999999999998</v>
      </c>
      <c r="E15" s="4"/>
      <c r="F15" s="4">
        <v>350</v>
      </c>
      <c r="G15" s="4"/>
      <c r="H15" s="4"/>
    </row>
    <row r="16" spans="1:8" x14ac:dyDescent="0.25">
      <c r="A16" s="2" t="s">
        <v>103</v>
      </c>
      <c r="B16" s="4">
        <v>450</v>
      </c>
      <c r="C16" s="4">
        <v>468.22</v>
      </c>
      <c r="D16" s="4">
        <f t="shared" si="0"/>
        <v>-18.220000000000027</v>
      </c>
      <c r="E16" s="4"/>
      <c r="F16" s="4">
        <v>480</v>
      </c>
      <c r="G16" s="4"/>
      <c r="H16" s="4"/>
    </row>
    <row r="17" spans="1:8" x14ac:dyDescent="0.25">
      <c r="A17" s="2" t="s">
        <v>126</v>
      </c>
      <c r="B17" s="4">
        <v>150</v>
      </c>
      <c r="C17" s="4">
        <v>180</v>
      </c>
      <c r="D17" s="4">
        <f t="shared" si="0"/>
        <v>-30</v>
      </c>
      <c r="E17" s="4"/>
      <c r="F17" s="4">
        <v>180</v>
      </c>
      <c r="G17" s="4"/>
      <c r="H17" s="4"/>
    </row>
    <row r="18" spans="1:8" x14ac:dyDescent="0.25">
      <c r="A18" s="2" t="s">
        <v>46</v>
      </c>
      <c r="B18" s="4">
        <v>100</v>
      </c>
      <c r="C18" s="4">
        <v>92</v>
      </c>
      <c r="D18" s="4">
        <f t="shared" si="0"/>
        <v>8</v>
      </c>
      <c r="E18" s="4"/>
      <c r="F18" s="4">
        <v>100</v>
      </c>
      <c r="G18" s="4"/>
      <c r="H18" s="4"/>
    </row>
    <row r="19" spans="1:8" x14ac:dyDescent="0.25">
      <c r="A19" s="2" t="s">
        <v>83</v>
      </c>
      <c r="B19" s="4">
        <v>400</v>
      </c>
      <c r="C19" s="4">
        <v>195</v>
      </c>
      <c r="D19" s="4">
        <f t="shared" si="0"/>
        <v>205</v>
      </c>
      <c r="E19" s="4"/>
      <c r="F19" s="4">
        <v>400</v>
      </c>
      <c r="G19" s="4"/>
      <c r="H19" s="4"/>
    </row>
    <row r="20" spans="1:8" x14ac:dyDescent="0.25">
      <c r="A20" s="2" t="s">
        <v>104</v>
      </c>
      <c r="B20" s="4">
        <v>300</v>
      </c>
      <c r="C20" s="4">
        <v>534.25</v>
      </c>
      <c r="D20" s="4">
        <f t="shared" si="0"/>
        <v>-234.25</v>
      </c>
      <c r="E20" s="4"/>
      <c r="F20" s="4">
        <v>300</v>
      </c>
      <c r="G20" s="4"/>
      <c r="H20" s="4"/>
    </row>
    <row r="21" spans="1:8" x14ac:dyDescent="0.25">
      <c r="A21" s="12" t="s">
        <v>26</v>
      </c>
      <c r="B21" s="4">
        <v>2750</v>
      </c>
      <c r="C21" s="4">
        <v>2888.69</v>
      </c>
      <c r="D21" s="4">
        <f t="shared" si="0"/>
        <v>-138.69000000000005</v>
      </c>
      <c r="E21" s="4"/>
      <c r="F21" s="21">
        <v>2900</v>
      </c>
      <c r="G21" s="4"/>
      <c r="H21" s="4"/>
    </row>
    <row r="22" spans="1:8" x14ac:dyDescent="0.25">
      <c r="A22" s="16" t="s">
        <v>154</v>
      </c>
      <c r="B22" s="18">
        <v>5850</v>
      </c>
      <c r="C22" s="18">
        <f>SUM(C10:C21)</f>
        <v>5106.5200000000004</v>
      </c>
      <c r="D22" s="4">
        <f t="shared" si="0"/>
        <v>743.47999999999956</v>
      </c>
      <c r="E22" s="4"/>
      <c r="F22" s="4">
        <f>SUM(F10:F21)</f>
        <v>6073</v>
      </c>
      <c r="G22" s="4"/>
      <c r="H22" s="4"/>
    </row>
    <row r="23" spans="1:8" ht="15.75" thickBot="1" x14ac:dyDescent="0.3">
      <c r="A23" s="16"/>
      <c r="B23" s="19"/>
      <c r="C23" s="19"/>
      <c r="D23" s="19"/>
      <c r="E23" s="4"/>
      <c r="F23" s="20"/>
      <c r="G23" s="4"/>
      <c r="H23" s="4"/>
    </row>
    <row r="24" spans="1:8" ht="19.5" thickTop="1" x14ac:dyDescent="0.3">
      <c r="A24" s="11"/>
    </row>
    <row r="25" spans="1:8" x14ac:dyDescent="0.25">
      <c r="C25" s="16" t="s">
        <v>121</v>
      </c>
      <c r="F25" s="16" t="s">
        <v>122</v>
      </c>
    </row>
    <row r="26" spans="1:8" x14ac:dyDescent="0.25">
      <c r="A26" s="16" t="s">
        <v>127</v>
      </c>
      <c r="B26" s="16" t="s">
        <v>123</v>
      </c>
      <c r="C26" s="16" t="s">
        <v>124</v>
      </c>
      <c r="D26" s="16" t="s">
        <v>125</v>
      </c>
      <c r="F26" s="16" t="s">
        <v>123</v>
      </c>
    </row>
    <row r="27" spans="1:8" x14ac:dyDescent="0.25">
      <c r="A27" s="2" t="s">
        <v>93</v>
      </c>
      <c r="B27" s="4">
        <v>0</v>
      </c>
      <c r="C27" s="4">
        <v>0</v>
      </c>
      <c r="D27" s="4">
        <f>SUM(B27:C27)</f>
        <v>0</v>
      </c>
      <c r="E27" s="4"/>
      <c r="F27" s="4">
        <v>50</v>
      </c>
      <c r="G27" s="4"/>
      <c r="H27" s="4"/>
    </row>
    <row r="28" spans="1:8" x14ac:dyDescent="0.25">
      <c r="A28" s="2" t="s">
        <v>94</v>
      </c>
      <c r="B28" s="4">
        <v>51</v>
      </c>
      <c r="C28" s="4">
        <v>0</v>
      </c>
      <c r="D28" s="4">
        <f t="shared" ref="D28:D31" si="1">SUM(B28:C28)</f>
        <v>51</v>
      </c>
      <c r="E28" s="4"/>
      <c r="F28" s="4">
        <v>0</v>
      </c>
      <c r="G28" s="4"/>
      <c r="H28" s="4"/>
    </row>
    <row r="29" spans="1:8" x14ac:dyDescent="0.25">
      <c r="A29" s="2" t="s">
        <v>17</v>
      </c>
      <c r="B29" s="4">
        <v>1000</v>
      </c>
      <c r="C29" s="4">
        <v>710</v>
      </c>
      <c r="D29" s="4">
        <f t="shared" si="1"/>
        <v>1710</v>
      </c>
      <c r="E29" s="4"/>
      <c r="F29" s="4">
        <v>700</v>
      </c>
      <c r="G29" s="4"/>
      <c r="H29" s="4"/>
    </row>
    <row r="30" spans="1:8" x14ac:dyDescent="0.25">
      <c r="A30" s="2" t="s">
        <v>20</v>
      </c>
      <c r="B30" s="4">
        <v>65</v>
      </c>
      <c r="C30" s="4">
        <v>65</v>
      </c>
      <c r="D30" s="4">
        <f t="shared" si="1"/>
        <v>130</v>
      </c>
      <c r="E30" s="4"/>
      <c r="F30" s="4">
        <v>65</v>
      </c>
      <c r="G30" s="4"/>
      <c r="H30" s="4"/>
    </row>
    <row r="31" spans="1:8" x14ac:dyDescent="0.25">
      <c r="A31" s="12" t="s">
        <v>14</v>
      </c>
      <c r="B31" s="4">
        <v>3500</v>
      </c>
      <c r="C31" s="4">
        <v>3500</v>
      </c>
      <c r="D31" s="4">
        <f t="shared" si="1"/>
        <v>7000</v>
      </c>
      <c r="E31" s="4"/>
      <c r="F31" s="4">
        <v>3500</v>
      </c>
      <c r="G31" s="4"/>
      <c r="H31" s="4"/>
    </row>
    <row r="32" spans="1:8" x14ac:dyDescent="0.25">
      <c r="A32" s="16" t="s">
        <v>155</v>
      </c>
      <c r="B32" s="18">
        <f>SUM(B27:B31)</f>
        <v>4616</v>
      </c>
      <c r="C32" s="18">
        <f t="shared" ref="C32:D32" si="2">SUM(C27:C31)</f>
        <v>4275</v>
      </c>
      <c r="D32" s="18">
        <f t="shared" si="2"/>
        <v>8891</v>
      </c>
      <c r="E32" s="4"/>
      <c r="F32" s="20">
        <f>SUM(F27:F31)</f>
        <v>4315</v>
      </c>
      <c r="G32" s="4"/>
      <c r="H32" s="4"/>
    </row>
    <row r="33" spans="1:8" x14ac:dyDescent="0.25">
      <c r="A33" s="16"/>
    </row>
    <row r="34" spans="1:8" x14ac:dyDescent="0.25">
      <c r="A34" s="12" t="s">
        <v>88</v>
      </c>
      <c r="B34" s="4">
        <v>1</v>
      </c>
      <c r="C34" s="4">
        <v>58.63</v>
      </c>
      <c r="D34" s="4">
        <v>0</v>
      </c>
      <c r="E34" s="4"/>
      <c r="F34" s="21">
        <v>1</v>
      </c>
      <c r="G34" s="4"/>
      <c r="H34" s="4"/>
    </row>
    <row r="36" spans="1:8" ht="15.75" thickBot="1" x14ac:dyDescent="0.3">
      <c r="A36" s="16" t="s">
        <v>128</v>
      </c>
      <c r="B36" s="19">
        <f>SUM(B32:B35)</f>
        <v>4617</v>
      </c>
      <c r="C36" s="19">
        <f t="shared" ref="C36:F36" si="3">SUM(C32:C35)</f>
        <v>4333.63</v>
      </c>
      <c r="D36" s="19">
        <f t="shared" si="3"/>
        <v>8891</v>
      </c>
      <c r="E36" s="19">
        <f t="shared" si="3"/>
        <v>0</v>
      </c>
      <c r="F36" s="19">
        <f t="shared" si="3"/>
        <v>4316</v>
      </c>
      <c r="G36" s="4"/>
      <c r="H36" s="4"/>
    </row>
    <row r="37" spans="1:8" ht="15.75" thickTop="1" x14ac:dyDescent="0.25"/>
    <row r="39" spans="1:8" x14ac:dyDescent="0.25">
      <c r="A39" s="13" t="s">
        <v>129</v>
      </c>
      <c r="B39" s="4">
        <f>SUM(F4-C22+C32)</f>
        <v>4468.9399999999996</v>
      </c>
    </row>
    <row r="40" spans="1:8" x14ac:dyDescent="0.25">
      <c r="A40" s="13" t="s">
        <v>130</v>
      </c>
      <c r="B40" s="4">
        <f>SUM(F5+C34)</f>
        <v>7636.38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BCC3C-FAE2-4EC1-BEB4-EF61DC1D1E94}">
  <dimension ref="A1:H6"/>
  <sheetViews>
    <sheetView workbookViewId="0">
      <selection activeCell="C11" sqref="C11"/>
    </sheetView>
  </sheetViews>
  <sheetFormatPr defaultRowHeight="15" x14ac:dyDescent="0.25"/>
  <cols>
    <col min="1" max="2" width="12" style="2" customWidth="1"/>
    <col min="3" max="3" width="32" style="2" customWidth="1"/>
    <col min="4" max="4" width="19.140625" style="2" customWidth="1"/>
    <col min="5" max="6" width="14" style="2" customWidth="1"/>
    <col min="7" max="16384" width="9.140625" style="2"/>
  </cols>
  <sheetData>
    <row r="1" spans="1:8" x14ac:dyDescent="0.25">
      <c r="A1" s="24" t="s">
        <v>0</v>
      </c>
      <c r="B1" s="24"/>
      <c r="C1" s="24"/>
    </row>
    <row r="2" spans="1:8" x14ac:dyDescent="0.25">
      <c r="A2" s="24" t="s">
        <v>86</v>
      </c>
      <c r="B2" s="24"/>
      <c r="C2" s="24"/>
    </row>
    <row r="3" spans="1:8" x14ac:dyDescent="0.25">
      <c r="A3" s="24" t="s">
        <v>2</v>
      </c>
      <c r="B3" s="24"/>
      <c r="C3" s="24"/>
    </row>
    <row r="4" spans="1:8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/>
    </row>
    <row r="5" spans="1:8" x14ac:dyDescent="0.25">
      <c r="C5" s="2" t="s">
        <v>10</v>
      </c>
      <c r="E5" s="4"/>
      <c r="F5" s="4">
        <v>7577.75</v>
      </c>
    </row>
    <row r="6" spans="1:8" x14ac:dyDescent="0.25">
      <c r="A6" s="2" t="s">
        <v>87</v>
      </c>
      <c r="B6" s="2" t="s">
        <v>12</v>
      </c>
      <c r="C6" s="2" t="s">
        <v>51</v>
      </c>
      <c r="D6" s="2" t="s">
        <v>88</v>
      </c>
      <c r="E6" s="4">
        <v>58.63</v>
      </c>
      <c r="F6" s="4"/>
      <c r="G6" s="4">
        <v>7636.38</v>
      </c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showGridLines="0" topLeftCell="A21" workbookViewId="0">
      <selection activeCell="E36" sqref="E36"/>
    </sheetView>
  </sheetViews>
  <sheetFormatPr defaultRowHeight="15" x14ac:dyDescent="0.25"/>
  <cols>
    <col min="1" max="2" width="12" style="2" customWidth="1"/>
    <col min="3" max="3" width="38.7109375" style="2" customWidth="1"/>
    <col min="4" max="4" width="24" style="2" customWidth="1"/>
    <col min="5" max="5" width="11" style="2" customWidth="1"/>
    <col min="6" max="6" width="14" style="2" customWidth="1"/>
    <col min="7" max="16384" width="9.140625" style="2"/>
  </cols>
  <sheetData>
    <row r="1" spans="1:7" x14ac:dyDescent="0.25">
      <c r="A1" s="24" t="s">
        <v>0</v>
      </c>
      <c r="B1" s="24"/>
      <c r="C1" s="24"/>
    </row>
    <row r="2" spans="1:7" x14ac:dyDescent="0.25">
      <c r="A2" s="24" t="s">
        <v>1</v>
      </c>
      <c r="B2" s="24"/>
      <c r="C2" s="24"/>
    </row>
    <row r="3" spans="1:7" x14ac:dyDescent="0.25">
      <c r="A3" s="24" t="s">
        <v>2</v>
      </c>
      <c r="B3" s="24"/>
      <c r="C3" s="24"/>
    </row>
    <row r="4" spans="1:7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25">
      <c r="C5" s="2" t="s">
        <v>10</v>
      </c>
      <c r="E5" s="4"/>
      <c r="F5" s="4">
        <v>5300.46</v>
      </c>
    </row>
    <row r="6" spans="1:7" x14ac:dyDescent="0.25">
      <c r="A6" s="2" t="s">
        <v>11</v>
      </c>
      <c r="B6" s="2" t="s">
        <v>12</v>
      </c>
      <c r="C6" s="2" t="s">
        <v>13</v>
      </c>
      <c r="D6" s="2" t="s">
        <v>14</v>
      </c>
      <c r="E6" s="4">
        <v>1750</v>
      </c>
      <c r="F6" s="4"/>
      <c r="G6" s="4">
        <v>7050.46</v>
      </c>
    </row>
    <row r="7" spans="1:7" x14ac:dyDescent="0.25">
      <c r="A7" s="2" t="s">
        <v>15</v>
      </c>
      <c r="B7" s="2" t="s">
        <v>12</v>
      </c>
      <c r="C7" s="2" t="s">
        <v>74</v>
      </c>
      <c r="D7" s="2" t="s">
        <v>17</v>
      </c>
      <c r="E7" s="4">
        <v>400</v>
      </c>
      <c r="F7" s="4"/>
      <c r="G7" s="4">
        <v>7450.46</v>
      </c>
    </row>
    <row r="8" spans="1:7" x14ac:dyDescent="0.25">
      <c r="A8" s="2" t="s">
        <v>18</v>
      </c>
      <c r="B8" s="2" t="s">
        <v>12</v>
      </c>
      <c r="C8" s="2" t="s">
        <v>19</v>
      </c>
      <c r="D8" s="2" t="s">
        <v>20</v>
      </c>
      <c r="E8" s="4">
        <v>65</v>
      </c>
      <c r="F8" s="4"/>
      <c r="G8" s="4">
        <v>7515.46</v>
      </c>
    </row>
    <row r="9" spans="1:7" x14ac:dyDescent="0.25">
      <c r="A9" s="2" t="s">
        <v>21</v>
      </c>
      <c r="B9" s="2" t="s">
        <v>12</v>
      </c>
      <c r="C9" s="2" t="s">
        <v>22</v>
      </c>
      <c r="D9" s="2" t="s">
        <v>23</v>
      </c>
      <c r="E9" s="4"/>
      <c r="F9" s="4">
        <v>468.22</v>
      </c>
      <c r="G9" s="4">
        <v>7047.24</v>
      </c>
    </row>
    <row r="10" spans="1:7" x14ac:dyDescent="0.25">
      <c r="A10" s="2" t="s">
        <v>24</v>
      </c>
      <c r="B10" s="2" t="s">
        <v>12</v>
      </c>
      <c r="C10" s="2" t="s">
        <v>25</v>
      </c>
      <c r="D10" s="2" t="s">
        <v>26</v>
      </c>
      <c r="E10" s="4"/>
      <c r="F10" s="4">
        <v>420.11</v>
      </c>
      <c r="G10" s="4">
        <v>6627.13</v>
      </c>
    </row>
    <row r="11" spans="1:7" x14ac:dyDescent="0.25">
      <c r="A11" s="2" t="s">
        <v>24</v>
      </c>
      <c r="B11" s="2" t="s">
        <v>12</v>
      </c>
      <c r="C11" s="2" t="s">
        <v>25</v>
      </c>
      <c r="D11" s="2" t="s">
        <v>27</v>
      </c>
      <c r="E11" s="4"/>
      <c r="F11" s="4">
        <v>54.16</v>
      </c>
      <c r="G11" s="4">
        <v>6572.97</v>
      </c>
    </row>
    <row r="12" spans="1:7" x14ac:dyDescent="0.25">
      <c r="A12" s="2" t="s">
        <v>28</v>
      </c>
      <c r="B12" s="2" t="s">
        <v>29</v>
      </c>
      <c r="C12" s="2" t="s">
        <v>16</v>
      </c>
      <c r="D12" s="2" t="s">
        <v>30</v>
      </c>
      <c r="E12" s="4"/>
      <c r="F12" s="4">
        <v>176.4</v>
      </c>
      <c r="G12" s="4">
        <v>6396.5700000000006</v>
      </c>
    </row>
    <row r="13" spans="1:7" x14ac:dyDescent="0.25">
      <c r="A13" s="2" t="s">
        <v>31</v>
      </c>
      <c r="B13" s="2" t="s">
        <v>32</v>
      </c>
      <c r="C13" s="2" t="s">
        <v>33</v>
      </c>
      <c r="D13" s="2" t="s">
        <v>34</v>
      </c>
      <c r="E13" s="4"/>
      <c r="F13" s="4">
        <v>99.2</v>
      </c>
      <c r="G13" s="4">
        <v>6297.3700000000008</v>
      </c>
    </row>
    <row r="14" spans="1:7" x14ac:dyDescent="0.25">
      <c r="A14" s="2" t="s">
        <v>35</v>
      </c>
      <c r="B14" s="2" t="s">
        <v>36</v>
      </c>
      <c r="C14" s="2" t="s">
        <v>37</v>
      </c>
      <c r="D14" s="2" t="s">
        <v>38</v>
      </c>
      <c r="E14" s="4"/>
      <c r="F14" s="4">
        <v>79.08</v>
      </c>
      <c r="G14" s="4">
        <v>6218.2900000000009</v>
      </c>
    </row>
    <row r="15" spans="1:7" x14ac:dyDescent="0.25">
      <c r="A15" s="2" t="s">
        <v>35</v>
      </c>
      <c r="B15" s="2" t="s">
        <v>39</v>
      </c>
      <c r="C15" s="2" t="s">
        <v>40</v>
      </c>
      <c r="D15" s="2" t="s">
        <v>38</v>
      </c>
      <c r="E15" s="4"/>
      <c r="F15" s="4">
        <v>69.540000000000006</v>
      </c>
      <c r="G15" s="4">
        <v>6148.7500000000009</v>
      </c>
    </row>
    <row r="16" spans="1:7" x14ac:dyDescent="0.25">
      <c r="A16" s="2" t="s">
        <v>41</v>
      </c>
      <c r="B16" s="2" t="s">
        <v>29</v>
      </c>
      <c r="C16" s="2" t="s">
        <v>16</v>
      </c>
      <c r="D16" s="2" t="s">
        <v>30</v>
      </c>
      <c r="E16" s="4"/>
      <c r="F16" s="4">
        <v>21.2</v>
      </c>
      <c r="G16" s="4">
        <v>6127.5500000000011</v>
      </c>
    </row>
    <row r="17" spans="1:7" x14ac:dyDescent="0.25">
      <c r="A17" s="2" t="s">
        <v>42</v>
      </c>
      <c r="B17" s="2" t="s">
        <v>43</v>
      </c>
      <c r="C17" s="2" t="s">
        <v>25</v>
      </c>
      <c r="D17" s="2" t="s">
        <v>26</v>
      </c>
      <c r="E17" s="4"/>
      <c r="F17" s="4">
        <v>420.11</v>
      </c>
      <c r="G17" s="4">
        <v>5707.4400000000014</v>
      </c>
    </row>
    <row r="18" spans="1:7" x14ac:dyDescent="0.25">
      <c r="A18" s="2" t="s">
        <v>42</v>
      </c>
      <c r="B18" s="2" t="s">
        <v>43</v>
      </c>
      <c r="C18" s="2" t="s">
        <v>25</v>
      </c>
      <c r="D18" s="2" t="s">
        <v>27</v>
      </c>
      <c r="E18" s="4"/>
      <c r="F18" s="4">
        <v>117.91</v>
      </c>
      <c r="G18" s="4">
        <v>5589.5300000000016</v>
      </c>
    </row>
    <row r="19" spans="1:7" x14ac:dyDescent="0.25">
      <c r="A19" s="2" t="s">
        <v>42</v>
      </c>
      <c r="B19" s="2" t="s">
        <v>44</v>
      </c>
      <c r="C19" s="2" t="s">
        <v>45</v>
      </c>
      <c r="D19" s="2" t="s">
        <v>46</v>
      </c>
      <c r="E19" s="4"/>
      <c r="F19" s="4">
        <v>20</v>
      </c>
      <c r="G19" s="4">
        <v>5569.5300000000016</v>
      </c>
    </row>
    <row r="20" spans="1:7" x14ac:dyDescent="0.25">
      <c r="A20" s="2" t="s">
        <v>47</v>
      </c>
      <c r="C20" s="2" t="s">
        <v>48</v>
      </c>
      <c r="D20" s="2" t="s">
        <v>49</v>
      </c>
      <c r="E20" s="4">
        <v>60</v>
      </c>
      <c r="F20" s="4"/>
      <c r="G20" s="4">
        <v>5629.5300000000016</v>
      </c>
    </row>
    <row r="21" spans="1:7" x14ac:dyDescent="0.25">
      <c r="A21" s="2" t="s">
        <v>47</v>
      </c>
      <c r="B21" s="2" t="s">
        <v>50</v>
      </c>
      <c r="C21" s="2" t="s">
        <v>51</v>
      </c>
      <c r="D21" s="2" t="s">
        <v>52</v>
      </c>
      <c r="E21" s="4"/>
      <c r="F21" s="4">
        <v>180</v>
      </c>
      <c r="G21" s="4">
        <v>5449.5300000000016</v>
      </c>
    </row>
    <row r="22" spans="1:7" x14ac:dyDescent="0.25">
      <c r="A22" s="2" t="s">
        <v>53</v>
      </c>
      <c r="B22" s="2" t="s">
        <v>12</v>
      </c>
      <c r="C22" s="2" t="s">
        <v>13</v>
      </c>
      <c r="D22" s="2" t="s">
        <v>14</v>
      </c>
      <c r="E22" s="4">
        <v>1750</v>
      </c>
      <c r="F22" s="4"/>
      <c r="G22" s="4">
        <v>7199.5300000000016</v>
      </c>
    </row>
    <row r="23" spans="1:7" x14ac:dyDescent="0.25">
      <c r="A23" s="2" t="s">
        <v>54</v>
      </c>
      <c r="B23" s="2" t="s">
        <v>55</v>
      </c>
      <c r="C23" s="2" t="s">
        <v>25</v>
      </c>
      <c r="D23" s="2" t="s">
        <v>27</v>
      </c>
      <c r="E23" s="4"/>
      <c r="F23" s="4">
        <v>29.78</v>
      </c>
      <c r="G23" s="4">
        <v>7169.7500000000018</v>
      </c>
    </row>
    <row r="24" spans="1:7" x14ac:dyDescent="0.25">
      <c r="A24" s="2" t="s">
        <v>54</v>
      </c>
      <c r="B24" s="2" t="s">
        <v>55</v>
      </c>
      <c r="C24" s="2" t="s">
        <v>25</v>
      </c>
      <c r="D24" s="2" t="s">
        <v>26</v>
      </c>
      <c r="E24" s="4"/>
      <c r="F24" s="4">
        <v>419.91</v>
      </c>
      <c r="G24" s="4">
        <v>6749.840000000002</v>
      </c>
    </row>
    <row r="25" spans="1:7" x14ac:dyDescent="0.25">
      <c r="A25" s="2" t="s">
        <v>54</v>
      </c>
      <c r="B25" s="2" t="s">
        <v>56</v>
      </c>
      <c r="C25" s="2" t="s">
        <v>45</v>
      </c>
      <c r="D25" s="2" t="s">
        <v>46</v>
      </c>
      <c r="E25" s="4"/>
      <c r="F25" s="4">
        <v>20</v>
      </c>
      <c r="G25" s="4">
        <v>6729.840000000002</v>
      </c>
    </row>
    <row r="26" spans="1:7" x14ac:dyDescent="0.25">
      <c r="A26" s="2" t="s">
        <v>57</v>
      </c>
      <c r="B26" s="2">
        <v>210</v>
      </c>
      <c r="C26" s="2" t="s">
        <v>58</v>
      </c>
      <c r="D26" s="2" t="s">
        <v>59</v>
      </c>
      <c r="E26" s="4"/>
      <c r="F26" s="4">
        <v>103</v>
      </c>
      <c r="G26" s="4">
        <v>6626.840000000002</v>
      </c>
    </row>
    <row r="27" spans="1:7" x14ac:dyDescent="0.25">
      <c r="A27" s="2" t="s">
        <v>60</v>
      </c>
      <c r="B27" s="2" t="s">
        <v>12</v>
      </c>
      <c r="C27" s="2" t="s">
        <v>16</v>
      </c>
      <c r="D27" s="2" t="s">
        <v>26</v>
      </c>
      <c r="E27" s="4"/>
      <c r="F27" s="4">
        <v>42.6</v>
      </c>
      <c r="G27" s="4">
        <v>6584.2400000000016</v>
      </c>
    </row>
    <row r="28" spans="1:7" x14ac:dyDescent="0.25">
      <c r="A28" s="2" t="s">
        <v>61</v>
      </c>
      <c r="B28" s="2" t="s">
        <v>12</v>
      </c>
      <c r="C28" s="2" t="s">
        <v>62</v>
      </c>
      <c r="D28" s="2" t="s">
        <v>46</v>
      </c>
      <c r="E28" s="4"/>
      <c r="F28" s="4">
        <v>12</v>
      </c>
      <c r="G28" s="4">
        <v>6572.2400000000016</v>
      </c>
    </row>
    <row r="29" spans="1:7" x14ac:dyDescent="0.25">
      <c r="A29" s="2" t="s">
        <v>61</v>
      </c>
      <c r="B29" s="2" t="s">
        <v>12</v>
      </c>
      <c r="C29" s="2" t="s">
        <v>25</v>
      </c>
      <c r="D29" s="2" t="s">
        <v>26</v>
      </c>
      <c r="E29" s="4"/>
      <c r="F29" s="4">
        <v>494.42</v>
      </c>
      <c r="G29" s="4">
        <v>6077.8200000000024</v>
      </c>
    </row>
    <row r="30" spans="1:7" x14ac:dyDescent="0.25">
      <c r="A30" s="2" t="s">
        <v>61</v>
      </c>
      <c r="B30" s="2" t="s">
        <v>12</v>
      </c>
      <c r="C30" s="2" t="s">
        <v>25</v>
      </c>
      <c r="D30" s="2" t="s">
        <v>27</v>
      </c>
      <c r="E30" s="4"/>
      <c r="F30" s="4">
        <v>32.5</v>
      </c>
      <c r="G30" s="4">
        <v>6045.3200000000024</v>
      </c>
    </row>
    <row r="31" spans="1:7" x14ac:dyDescent="0.25">
      <c r="A31" s="2" t="s">
        <v>63</v>
      </c>
      <c r="B31" s="2" t="s">
        <v>64</v>
      </c>
      <c r="C31" s="2" t="s">
        <v>45</v>
      </c>
      <c r="D31" s="2" t="s">
        <v>46</v>
      </c>
      <c r="E31" s="4"/>
      <c r="F31" s="4">
        <v>20</v>
      </c>
      <c r="G31" s="4">
        <v>6025.3200000000024</v>
      </c>
    </row>
    <row r="32" spans="1:7" x14ac:dyDescent="0.25">
      <c r="A32" s="2" t="s">
        <v>65</v>
      </c>
      <c r="B32" s="2" t="s">
        <v>12</v>
      </c>
      <c r="C32" s="2" t="s">
        <v>66</v>
      </c>
      <c r="D32" s="2" t="s">
        <v>67</v>
      </c>
      <c r="E32" s="4"/>
      <c r="F32" s="4">
        <v>100</v>
      </c>
      <c r="G32" s="4">
        <v>5925.3200000000024</v>
      </c>
    </row>
    <row r="33" spans="1:7" x14ac:dyDescent="0.25">
      <c r="A33" s="2" t="s">
        <v>68</v>
      </c>
      <c r="B33" s="2" t="s">
        <v>69</v>
      </c>
      <c r="C33" s="2" t="s">
        <v>70</v>
      </c>
      <c r="D33" s="2" t="s">
        <v>71</v>
      </c>
      <c r="E33" s="4"/>
      <c r="F33" s="4">
        <v>284.25</v>
      </c>
      <c r="G33" s="4">
        <v>5641.0700000000024</v>
      </c>
    </row>
    <row r="34" spans="1:7" x14ac:dyDescent="0.25">
      <c r="A34" s="2" t="s">
        <v>72</v>
      </c>
      <c r="B34" s="2" t="s">
        <v>73</v>
      </c>
      <c r="C34" s="2" t="s">
        <v>74</v>
      </c>
      <c r="D34" s="2" t="s">
        <v>17</v>
      </c>
      <c r="E34" s="4">
        <v>250</v>
      </c>
      <c r="F34" s="4"/>
      <c r="G34" s="4">
        <v>5891.0700000000024</v>
      </c>
    </row>
    <row r="35" spans="1:7" x14ac:dyDescent="0.25">
      <c r="A35" s="2" t="s">
        <v>75</v>
      </c>
      <c r="C35" s="2" t="s">
        <v>25</v>
      </c>
      <c r="D35" s="2" t="s">
        <v>26</v>
      </c>
      <c r="E35" s="4"/>
      <c r="F35" s="4">
        <v>424.97</v>
      </c>
      <c r="G35" s="4">
        <v>5466.1000000000013</v>
      </c>
    </row>
    <row r="36" spans="1:7" x14ac:dyDescent="0.25">
      <c r="A36" s="2" t="s">
        <v>76</v>
      </c>
      <c r="B36" s="2" t="s">
        <v>12</v>
      </c>
      <c r="C36" s="2" t="s">
        <v>153</v>
      </c>
      <c r="D36" s="2" t="s">
        <v>71</v>
      </c>
      <c r="E36" s="4"/>
      <c r="F36" s="4">
        <v>250</v>
      </c>
      <c r="G36" s="4">
        <v>5216.1000000000013</v>
      </c>
    </row>
    <row r="37" spans="1:7" x14ac:dyDescent="0.25">
      <c r="A37" s="2" t="s">
        <v>78</v>
      </c>
      <c r="C37" s="2" t="s">
        <v>16</v>
      </c>
      <c r="D37" s="2" t="s">
        <v>26</v>
      </c>
      <c r="E37" s="4"/>
      <c r="F37" s="4">
        <v>44</v>
      </c>
      <c r="G37" s="4">
        <v>5172.1000000000013</v>
      </c>
    </row>
    <row r="38" spans="1:7" x14ac:dyDescent="0.25">
      <c r="A38" s="2" t="s">
        <v>79</v>
      </c>
      <c r="C38" s="2" t="s">
        <v>25</v>
      </c>
      <c r="D38" s="2" t="s">
        <v>27</v>
      </c>
      <c r="E38" s="4"/>
      <c r="F38" s="4">
        <v>27.45</v>
      </c>
      <c r="G38" s="4">
        <v>5144.6500000000005</v>
      </c>
    </row>
    <row r="39" spans="1:7" x14ac:dyDescent="0.25">
      <c r="A39" s="2" t="s">
        <v>80</v>
      </c>
      <c r="B39" s="2" t="s">
        <v>81</v>
      </c>
      <c r="C39" s="2" t="s">
        <v>82</v>
      </c>
      <c r="D39" s="2" t="s">
        <v>83</v>
      </c>
      <c r="E39" s="4"/>
      <c r="F39" s="4">
        <v>195</v>
      </c>
      <c r="G39" s="4">
        <v>4949.6500000000005</v>
      </c>
    </row>
    <row r="40" spans="1:7" x14ac:dyDescent="0.25">
      <c r="A40" s="2" t="s">
        <v>80</v>
      </c>
      <c r="B40" s="2">
        <v>40103</v>
      </c>
      <c r="C40" s="2" t="s">
        <v>45</v>
      </c>
      <c r="D40" s="2" t="s">
        <v>84</v>
      </c>
      <c r="E40" s="4"/>
      <c r="F40" s="4">
        <v>20</v>
      </c>
      <c r="G40" s="4">
        <v>4929.6500000000005</v>
      </c>
    </row>
    <row r="41" spans="1:7" x14ac:dyDescent="0.25">
      <c r="A41" s="2" t="s">
        <v>80</v>
      </c>
      <c r="B41" s="2" t="s">
        <v>12</v>
      </c>
      <c r="C41" s="2" t="s">
        <v>25</v>
      </c>
      <c r="D41" s="2" t="s">
        <v>85</v>
      </c>
      <c r="E41" s="4"/>
      <c r="F41" s="4">
        <v>424.97</v>
      </c>
      <c r="G41" s="4">
        <v>4504.6800000000012</v>
      </c>
    </row>
    <row r="42" spans="1:7" x14ac:dyDescent="0.25">
      <c r="A42" s="2" t="s">
        <v>80</v>
      </c>
      <c r="B42" s="2" t="s">
        <v>12</v>
      </c>
      <c r="C42" s="2" t="s">
        <v>25</v>
      </c>
      <c r="D42" s="2" t="s">
        <v>27</v>
      </c>
      <c r="E42" s="4"/>
      <c r="F42" s="4">
        <v>35.74</v>
      </c>
      <c r="G42" s="4">
        <v>4468.9400000000014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DFCB8-C5D2-4412-A156-36A85CF5A9BC}">
  <dimension ref="A1:D46"/>
  <sheetViews>
    <sheetView tabSelected="1" topLeftCell="A25" workbookViewId="0">
      <selection activeCell="I12" sqref="I12"/>
    </sheetView>
  </sheetViews>
  <sheetFormatPr defaultRowHeight="15" x14ac:dyDescent="0.25"/>
  <cols>
    <col min="1" max="1" width="10" customWidth="1"/>
    <col min="2" max="2" width="2" customWidth="1"/>
    <col min="3" max="3" width="36" customWidth="1"/>
    <col min="4" max="4" width="10" customWidth="1"/>
  </cols>
  <sheetData>
    <row r="1" spans="1:4" ht="18.75" x14ac:dyDescent="0.3">
      <c r="A1" s="5" t="s">
        <v>0</v>
      </c>
    </row>
    <row r="2" spans="1:4" x14ac:dyDescent="0.25">
      <c r="A2" t="s">
        <v>89</v>
      </c>
    </row>
    <row r="3" spans="1:4" ht="15.75" x14ac:dyDescent="0.25">
      <c r="B3" s="6" t="s">
        <v>90</v>
      </c>
    </row>
    <row r="4" spans="1:4" ht="30" x14ac:dyDescent="0.25">
      <c r="D4" s="7" t="s">
        <v>91</v>
      </c>
    </row>
    <row r="5" spans="1:4" x14ac:dyDescent="0.25">
      <c r="B5" t="s">
        <v>92</v>
      </c>
    </row>
    <row r="6" spans="1:4" x14ac:dyDescent="0.25">
      <c r="A6" s="8"/>
      <c r="B6" s="8"/>
      <c r="C6" s="8" t="s">
        <v>93</v>
      </c>
      <c r="D6" s="8"/>
    </row>
    <row r="7" spans="1:4" x14ac:dyDescent="0.25">
      <c r="A7" s="8"/>
      <c r="B7" s="8"/>
      <c r="C7" s="8" t="s">
        <v>94</v>
      </c>
      <c r="D7" s="8"/>
    </row>
    <row r="8" spans="1:4" x14ac:dyDescent="0.25">
      <c r="A8" s="8"/>
      <c r="B8" s="8"/>
      <c r="C8" s="8" t="s">
        <v>17</v>
      </c>
      <c r="D8" s="8">
        <v>710</v>
      </c>
    </row>
    <row r="9" spans="1:4" x14ac:dyDescent="0.25">
      <c r="A9" s="8"/>
      <c r="B9" s="8"/>
      <c r="C9" s="8" t="s">
        <v>20</v>
      </c>
      <c r="D9" s="8">
        <v>65</v>
      </c>
    </row>
    <row r="10" spans="1:4" x14ac:dyDescent="0.25">
      <c r="A10" s="8"/>
      <c r="B10" s="8"/>
      <c r="C10" s="8" t="s">
        <v>88</v>
      </c>
      <c r="D10" s="8">
        <v>58.63</v>
      </c>
    </row>
    <row r="11" spans="1:4" x14ac:dyDescent="0.25">
      <c r="A11" s="8"/>
      <c r="B11" s="8" t="s">
        <v>95</v>
      </c>
      <c r="C11" s="8"/>
      <c r="D11" s="9">
        <v>833.63</v>
      </c>
    </row>
    <row r="12" spans="1:4" x14ac:dyDescent="0.25">
      <c r="B12" t="s">
        <v>14</v>
      </c>
    </row>
    <row r="13" spans="1:4" x14ac:dyDescent="0.25">
      <c r="A13" s="8"/>
      <c r="B13" s="8"/>
      <c r="C13" s="8" t="s">
        <v>14</v>
      </c>
      <c r="D13" s="8">
        <v>3500</v>
      </c>
    </row>
    <row r="14" spans="1:4" x14ac:dyDescent="0.25">
      <c r="A14" s="8"/>
      <c r="B14" s="8" t="s">
        <v>96</v>
      </c>
      <c r="C14" s="8"/>
      <c r="D14" s="9">
        <v>3500</v>
      </c>
    </row>
    <row r="16" spans="1:4" ht="15.75" thickBot="1" x14ac:dyDescent="0.3">
      <c r="A16" s="8"/>
      <c r="B16" s="8" t="s">
        <v>97</v>
      </c>
      <c r="C16" s="8"/>
      <c r="D16" s="10">
        <v>4333.63</v>
      </c>
    </row>
    <row r="18" spans="1:4" ht="15.75" x14ac:dyDescent="0.25">
      <c r="B18" s="6" t="s">
        <v>98</v>
      </c>
    </row>
    <row r="19" spans="1:4" ht="30" x14ac:dyDescent="0.25">
      <c r="D19" s="7" t="s">
        <v>91</v>
      </c>
    </row>
    <row r="20" spans="1:4" x14ac:dyDescent="0.25">
      <c r="B20" t="s">
        <v>99</v>
      </c>
    </row>
    <row r="21" spans="1:4" x14ac:dyDescent="0.25">
      <c r="A21" s="8"/>
      <c r="B21" s="8"/>
      <c r="C21" s="8" t="s">
        <v>77</v>
      </c>
      <c r="D21" s="8">
        <v>250</v>
      </c>
    </row>
    <row r="22" spans="1:4" x14ac:dyDescent="0.25">
      <c r="A22" s="8"/>
      <c r="B22" s="8"/>
      <c r="C22" s="8" t="s">
        <v>100</v>
      </c>
      <c r="D22" s="8">
        <v>148.62</v>
      </c>
    </row>
    <row r="23" spans="1:4" x14ac:dyDescent="0.25">
      <c r="A23" s="8"/>
      <c r="B23" s="8"/>
      <c r="C23" s="8" t="s">
        <v>59</v>
      </c>
      <c r="D23" s="8">
        <v>103</v>
      </c>
    </row>
    <row r="24" spans="1:4" x14ac:dyDescent="0.25">
      <c r="A24" s="8"/>
      <c r="B24" s="8"/>
      <c r="C24" s="8" t="s">
        <v>101</v>
      </c>
      <c r="D24" s="8">
        <v>100</v>
      </c>
    </row>
    <row r="25" spans="1:4" x14ac:dyDescent="0.25">
      <c r="A25" s="8"/>
      <c r="B25" s="8"/>
      <c r="C25" s="8" t="s">
        <v>102</v>
      </c>
      <c r="D25" s="8">
        <v>99.2</v>
      </c>
    </row>
    <row r="26" spans="1:4" x14ac:dyDescent="0.25">
      <c r="A26" s="8"/>
      <c r="B26" s="8"/>
      <c r="C26" s="8" t="s">
        <v>27</v>
      </c>
      <c r="D26" s="8">
        <v>297.54000000000002</v>
      </c>
    </row>
    <row r="27" spans="1:4" x14ac:dyDescent="0.25">
      <c r="A27" s="8"/>
      <c r="B27" s="8"/>
      <c r="C27" s="8" t="s">
        <v>103</v>
      </c>
      <c r="D27" s="8">
        <v>468.22</v>
      </c>
    </row>
    <row r="28" spans="1:4" x14ac:dyDescent="0.25">
      <c r="A28" s="8"/>
      <c r="B28" s="8"/>
      <c r="C28" s="8" t="s">
        <v>20</v>
      </c>
      <c r="D28" s="8">
        <v>180</v>
      </c>
    </row>
    <row r="29" spans="1:4" x14ac:dyDescent="0.25">
      <c r="A29" s="8"/>
      <c r="B29" s="8"/>
      <c r="C29" s="8" t="s">
        <v>46</v>
      </c>
      <c r="D29" s="8">
        <v>92</v>
      </c>
    </row>
    <row r="30" spans="1:4" x14ac:dyDescent="0.25">
      <c r="A30" s="8"/>
      <c r="B30" s="8"/>
      <c r="C30" s="8" t="s">
        <v>83</v>
      </c>
      <c r="D30" s="8">
        <v>195</v>
      </c>
    </row>
    <row r="31" spans="1:4" x14ac:dyDescent="0.25">
      <c r="A31" s="8"/>
      <c r="B31" s="8"/>
      <c r="C31" s="8" t="s">
        <v>104</v>
      </c>
      <c r="D31" s="8">
        <v>284.25</v>
      </c>
    </row>
    <row r="32" spans="1:4" x14ac:dyDescent="0.25">
      <c r="A32" s="8"/>
      <c r="B32" s="8" t="s">
        <v>105</v>
      </c>
      <c r="C32" s="8"/>
      <c r="D32" s="9">
        <v>2217.83</v>
      </c>
    </row>
    <row r="33" spans="1:4" x14ac:dyDescent="0.25">
      <c r="B33" t="s">
        <v>26</v>
      </c>
    </row>
    <row r="34" spans="1:4" x14ac:dyDescent="0.25">
      <c r="A34" s="8"/>
      <c r="B34" s="8"/>
      <c r="C34" s="8" t="s">
        <v>26</v>
      </c>
      <c r="D34" s="8">
        <v>2888.69</v>
      </c>
    </row>
    <row r="35" spans="1:4" x14ac:dyDescent="0.25">
      <c r="A35" s="8"/>
      <c r="B35" s="8" t="s">
        <v>106</v>
      </c>
      <c r="C35" s="8"/>
      <c r="D35" s="9">
        <v>2888.69</v>
      </c>
    </row>
    <row r="37" spans="1:4" ht="15.75" thickBot="1" x14ac:dyDescent="0.3">
      <c r="A37" s="8"/>
      <c r="B37" s="8" t="s">
        <v>107</v>
      </c>
      <c r="C37" s="8"/>
      <c r="D37" s="10">
        <v>5106.5200000000004</v>
      </c>
    </row>
    <row r="39" spans="1:4" x14ac:dyDescent="0.25">
      <c r="B39" s="1" t="s">
        <v>108</v>
      </c>
    </row>
    <row r="40" spans="1:4" x14ac:dyDescent="0.25">
      <c r="A40" s="8"/>
      <c r="B40" s="8" t="s">
        <v>109</v>
      </c>
      <c r="C40" s="8"/>
      <c r="D40" s="8">
        <v>-772.89000000000033</v>
      </c>
    </row>
    <row r="41" spans="1:4" x14ac:dyDescent="0.25">
      <c r="A41" s="8"/>
      <c r="B41" s="8" t="s">
        <v>110</v>
      </c>
      <c r="C41" s="8"/>
      <c r="D41" s="8">
        <v>12878.21</v>
      </c>
    </row>
    <row r="42" spans="1:4" x14ac:dyDescent="0.25">
      <c r="A42" s="8"/>
      <c r="B42" s="8" t="s">
        <v>111</v>
      </c>
      <c r="C42" s="8"/>
      <c r="D42" s="9">
        <v>12105.32</v>
      </c>
    </row>
    <row r="43" spans="1:4" x14ac:dyDescent="0.25">
      <c r="B43" s="1" t="s">
        <v>112</v>
      </c>
    </row>
    <row r="44" spans="1:4" x14ac:dyDescent="0.25">
      <c r="A44" s="8"/>
      <c r="B44" s="8" t="s">
        <v>113</v>
      </c>
      <c r="C44" s="8"/>
      <c r="D44" s="8">
        <v>4468.9399999999996</v>
      </c>
    </row>
    <row r="45" spans="1:4" x14ac:dyDescent="0.25">
      <c r="A45" s="8"/>
      <c r="B45" s="8" t="s">
        <v>114</v>
      </c>
      <c r="C45" s="8"/>
      <c r="D45" s="8">
        <v>7636.38</v>
      </c>
    </row>
    <row r="46" spans="1:4" x14ac:dyDescent="0.25">
      <c r="A46" s="8"/>
      <c r="B46" s="8" t="s">
        <v>115</v>
      </c>
      <c r="C46" s="8"/>
      <c r="D46" s="9">
        <v>12105.32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92572-7B1E-4BB8-91CD-B0CDDCE4A1DE}">
  <dimension ref="A1:I29"/>
  <sheetViews>
    <sheetView topLeftCell="A8" workbookViewId="0">
      <selection activeCell="E14" sqref="E14"/>
    </sheetView>
  </sheetViews>
  <sheetFormatPr defaultRowHeight="15" x14ac:dyDescent="0.25"/>
  <cols>
    <col min="1" max="1" width="19.7109375" style="2" customWidth="1"/>
    <col min="2" max="2" width="12.28515625" style="2" customWidth="1"/>
    <col min="3" max="3" width="9.140625" style="2"/>
    <col min="4" max="9" width="9.140625" style="23"/>
    <col min="10" max="16384" width="9.140625" style="2"/>
  </cols>
  <sheetData>
    <row r="1" spans="1:9" s="16" customFormat="1" x14ac:dyDescent="0.25">
      <c r="A1" s="16" t="s">
        <v>142</v>
      </c>
      <c r="D1" s="22"/>
      <c r="E1" s="22"/>
      <c r="F1" s="22"/>
      <c r="G1" s="22"/>
      <c r="H1" s="22"/>
      <c r="I1" s="22"/>
    </row>
    <row r="3" spans="1:9" s="16" customFormat="1" x14ac:dyDescent="0.25">
      <c r="B3" s="16" t="s">
        <v>90</v>
      </c>
      <c r="C3" s="16" t="s">
        <v>90</v>
      </c>
      <c r="D3" s="22"/>
      <c r="E3" s="22"/>
      <c r="F3" s="22"/>
      <c r="G3" s="22"/>
      <c r="H3" s="22"/>
      <c r="I3" s="22"/>
    </row>
    <row r="4" spans="1:9" s="16" customFormat="1" x14ac:dyDescent="0.25">
      <c r="B4" s="16" t="s">
        <v>131</v>
      </c>
      <c r="C4" s="16" t="s">
        <v>143</v>
      </c>
      <c r="D4" s="22"/>
      <c r="E4" s="22"/>
      <c r="F4" s="22"/>
      <c r="G4" s="22"/>
      <c r="H4" s="22"/>
      <c r="I4" s="22"/>
    </row>
    <row r="5" spans="1:9" x14ac:dyDescent="0.25">
      <c r="A5" s="2" t="s">
        <v>14</v>
      </c>
      <c r="B5" s="2">
        <v>3500</v>
      </c>
      <c r="C5" s="12">
        <v>3500</v>
      </c>
    </row>
    <row r="6" spans="1:9" x14ac:dyDescent="0.25">
      <c r="A6" s="2" t="s">
        <v>132</v>
      </c>
      <c r="B6" s="2">
        <v>50.6</v>
      </c>
      <c r="C6" s="12">
        <v>0</v>
      </c>
    </row>
    <row r="7" spans="1:9" x14ac:dyDescent="0.25">
      <c r="A7" s="2" t="s">
        <v>133</v>
      </c>
      <c r="B7" s="2">
        <v>7.05</v>
      </c>
      <c r="C7" s="12">
        <v>58.63</v>
      </c>
      <c r="D7" s="23" t="s">
        <v>144</v>
      </c>
    </row>
    <row r="8" spans="1:9" x14ac:dyDescent="0.25">
      <c r="A8" s="2" t="s">
        <v>20</v>
      </c>
      <c r="B8" s="2">
        <v>65</v>
      </c>
      <c r="C8" s="12">
        <v>65</v>
      </c>
    </row>
    <row r="9" spans="1:9" x14ac:dyDescent="0.25">
      <c r="A9" s="2" t="s">
        <v>134</v>
      </c>
      <c r="B9" s="2">
        <v>930</v>
      </c>
      <c r="C9" s="12">
        <v>710</v>
      </c>
    </row>
    <row r="10" spans="1:9" s="16" customFormat="1" x14ac:dyDescent="0.25">
      <c r="B10" s="16">
        <v>4552.6499999999996</v>
      </c>
      <c r="C10" s="16">
        <f>SUM(C5:C9)</f>
        <v>4333.63</v>
      </c>
      <c r="D10" s="22"/>
      <c r="E10" s="22"/>
      <c r="F10" s="22"/>
      <c r="G10" s="22"/>
      <c r="H10" s="22"/>
      <c r="I10" s="22"/>
    </row>
    <row r="12" spans="1:9" s="16" customFormat="1" x14ac:dyDescent="0.25">
      <c r="B12" s="16" t="s">
        <v>98</v>
      </c>
      <c r="C12" s="16" t="s">
        <v>98</v>
      </c>
      <c r="D12" s="22"/>
      <c r="E12" s="22"/>
      <c r="F12" s="22"/>
      <c r="G12" s="22"/>
      <c r="H12" s="22"/>
      <c r="I12" s="22"/>
    </row>
    <row r="13" spans="1:9" s="16" customFormat="1" x14ac:dyDescent="0.25">
      <c r="B13" s="16" t="s">
        <v>131</v>
      </c>
      <c r="C13" s="16" t="s">
        <v>143</v>
      </c>
      <c r="D13" s="22"/>
      <c r="E13" s="22"/>
      <c r="F13" s="22"/>
      <c r="G13" s="22"/>
      <c r="H13" s="22"/>
      <c r="I13" s="22"/>
    </row>
    <row r="14" spans="1:9" s="16" customFormat="1" x14ac:dyDescent="0.25">
      <c r="C14" s="13" t="s">
        <v>149</v>
      </c>
      <c r="D14" s="22"/>
      <c r="E14" s="22"/>
      <c r="F14" s="22"/>
      <c r="G14" s="22"/>
      <c r="H14" s="22"/>
      <c r="I14" s="22"/>
    </row>
    <row r="15" spans="1:9" x14ac:dyDescent="0.25">
      <c r="A15" s="2" t="s">
        <v>83</v>
      </c>
      <c r="B15" s="2">
        <v>545</v>
      </c>
      <c r="C15" s="2">
        <v>195</v>
      </c>
      <c r="D15" s="23" t="s">
        <v>135</v>
      </c>
    </row>
    <row r="16" spans="1:9" x14ac:dyDescent="0.25">
      <c r="A16" s="2" t="s">
        <v>84</v>
      </c>
      <c r="B16" s="2">
        <v>40</v>
      </c>
      <c r="C16" s="2">
        <v>92</v>
      </c>
      <c r="D16" s="23" t="s">
        <v>145</v>
      </c>
    </row>
    <row r="17" spans="1:9" x14ac:dyDescent="0.25">
      <c r="A17" s="2" t="s">
        <v>136</v>
      </c>
      <c r="B17" s="2">
        <v>150</v>
      </c>
      <c r="C17" s="2">
        <v>180</v>
      </c>
      <c r="D17" s="23" t="s">
        <v>146</v>
      </c>
    </row>
    <row r="18" spans="1:9" x14ac:dyDescent="0.25">
      <c r="A18" s="2" t="s">
        <v>103</v>
      </c>
      <c r="B18" s="2">
        <v>424.79</v>
      </c>
      <c r="C18" s="2">
        <v>468.22</v>
      </c>
    </row>
    <row r="19" spans="1:9" x14ac:dyDescent="0.25">
      <c r="A19" s="2" t="s">
        <v>137</v>
      </c>
      <c r="B19" s="2">
        <v>2471.44</v>
      </c>
      <c r="C19" s="2">
        <v>2888.69</v>
      </c>
    </row>
    <row r="20" spans="1:9" x14ac:dyDescent="0.25">
      <c r="A20" s="2" t="s">
        <v>27</v>
      </c>
      <c r="B20" s="2">
        <v>368.21</v>
      </c>
      <c r="C20" s="2">
        <v>297.54000000000002</v>
      </c>
    </row>
    <row r="21" spans="1:9" x14ac:dyDescent="0.25">
      <c r="A21" s="2" t="s">
        <v>138</v>
      </c>
      <c r="B21" s="2">
        <v>414.83</v>
      </c>
      <c r="D21" s="23" t="s">
        <v>147</v>
      </c>
    </row>
    <row r="22" spans="1:9" x14ac:dyDescent="0.25">
      <c r="A22" s="2" t="s">
        <v>102</v>
      </c>
      <c r="B22" s="2">
        <v>98.42</v>
      </c>
      <c r="C22" s="2">
        <v>99.2</v>
      </c>
    </row>
    <row r="23" spans="1:9" x14ac:dyDescent="0.25">
      <c r="A23" s="2" t="s">
        <v>132</v>
      </c>
      <c r="B23" s="2">
        <v>110.37</v>
      </c>
      <c r="D23" s="23" t="s">
        <v>148</v>
      </c>
    </row>
    <row r="24" spans="1:9" x14ac:dyDescent="0.25">
      <c r="A24" s="2" t="s">
        <v>139</v>
      </c>
      <c r="B24" s="2">
        <v>298.85000000000002</v>
      </c>
      <c r="C24" s="2">
        <v>148.62</v>
      </c>
      <c r="D24" s="23" t="s">
        <v>150</v>
      </c>
    </row>
    <row r="25" spans="1:9" x14ac:dyDescent="0.25">
      <c r="A25" s="2" t="s">
        <v>59</v>
      </c>
      <c r="B25" s="2">
        <v>82.4</v>
      </c>
      <c r="C25" s="2">
        <v>103</v>
      </c>
    </row>
    <row r="26" spans="1:9" x14ac:dyDescent="0.25">
      <c r="A26" s="2" t="s">
        <v>101</v>
      </c>
      <c r="B26" s="2">
        <v>750</v>
      </c>
      <c r="C26" s="2">
        <v>100</v>
      </c>
      <c r="D26" s="23" t="s">
        <v>151</v>
      </c>
    </row>
    <row r="27" spans="1:9" x14ac:dyDescent="0.25">
      <c r="A27" s="2" t="s">
        <v>140</v>
      </c>
      <c r="B27" s="2">
        <v>100</v>
      </c>
      <c r="D27" s="23" t="s">
        <v>141</v>
      </c>
    </row>
    <row r="28" spans="1:9" x14ac:dyDescent="0.25">
      <c r="A28" s="2" t="s">
        <v>71</v>
      </c>
      <c r="B28" s="2">
        <v>330</v>
      </c>
      <c r="C28" s="2">
        <v>534.25</v>
      </c>
      <c r="D28" s="23" t="s">
        <v>152</v>
      </c>
    </row>
    <row r="29" spans="1:9" s="16" customFormat="1" x14ac:dyDescent="0.25">
      <c r="B29" s="16">
        <v>6184.31</v>
      </c>
      <c r="C29" s="16">
        <f>SUM(C15:C28)</f>
        <v>5106.5199999999995</v>
      </c>
      <c r="D29" s="22"/>
      <c r="E29" s="22"/>
      <c r="F29" s="22"/>
      <c r="G29" s="22"/>
      <c r="H29" s="22"/>
      <c r="I29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 and Spend</vt:lpstr>
      <vt:lpstr>N&amp;SI Savings Account</vt:lpstr>
      <vt:lpstr>WDPC Current Account</vt:lpstr>
      <vt:lpstr>Detailed Accounts</vt:lpstr>
      <vt:lpstr>Variances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PHPExcel Test Document</dc:title>
  <dc:subject>PHPExcel Test Document</dc:subject>
  <dc:creator>Michael Williamson</dc:creator>
  <cp:keywords>office PHPExcel php</cp:keywords>
  <dc:description>Test document for PHPExcel, generated using PHP classes.</dc:description>
  <cp:lastModifiedBy>claire miller</cp:lastModifiedBy>
  <cp:lastPrinted>2024-04-09T14:31:53Z</cp:lastPrinted>
  <dcterms:created xsi:type="dcterms:W3CDTF">2024-03-23T13:57:36Z</dcterms:created>
  <dcterms:modified xsi:type="dcterms:W3CDTF">2024-04-27T13:43:52Z</dcterms:modified>
  <cp:category>Test result file</cp:category>
</cp:coreProperties>
</file>